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2300" activeTab="1"/>
  </bookViews>
  <sheets>
    <sheet name="PARA" sheetId="2" r:id="rId1"/>
    <sheet name="RECAP" sheetId="1" r:id="rId2"/>
  </sheets>
  <definedNames>
    <definedName name="FFG_AL">PARA!$B$7</definedName>
    <definedName name="FFG_PERI">PARA!$B$8</definedName>
    <definedName name="FFG_SEJVAC">PARA!$B$10</definedName>
    <definedName name="FFG_TAP">PARA!$B$9</definedName>
    <definedName name="NB_HAB">PARA!$A$19:$A$22</definedName>
    <definedName name="PS_AL">PARA!$B$1</definedName>
    <definedName name="PS_PERI">PARA!$B$2</definedName>
    <definedName name="PS_SV">PARA!$B$4</definedName>
    <definedName name="PS_TAP">PARA!$B$3</definedName>
    <definedName name="QF_900">PARA!$A$26:$A$31</definedName>
    <definedName name="RED_FFG_AL">PARA!$B$12</definedName>
    <definedName name="RED_FFG_PERI">PARA!$B$13</definedName>
    <definedName name="RED_FFG_SEJVAC">PARA!$B$15</definedName>
    <definedName name="RED_FFG_TAP">PARA!$B$14</definedName>
    <definedName name="TAB_HAB_CAF">PARA!$A$18:$B$22</definedName>
    <definedName name="TAB_QF_900">PARA!$A$25:$B$31</definedName>
  </definedNames>
  <calcPr calcId="162913"/>
</workbook>
</file>

<file path=xl/calcChain.xml><?xml version="1.0" encoding="utf-8"?>
<calcChain xmlns="http://schemas.openxmlformats.org/spreadsheetml/2006/main">
  <c r="B15" i="1" l="1"/>
  <c r="G34" i="1" l="1"/>
  <c r="G8" i="1" l="1"/>
  <c r="G9" i="1"/>
  <c r="G10" i="1"/>
  <c r="G11" i="1"/>
  <c r="G40" i="1" l="1"/>
  <c r="F18" i="1"/>
  <c r="G12" i="1" l="1"/>
  <c r="F33" i="1"/>
  <c r="E33" i="1"/>
  <c r="C33" i="1"/>
  <c r="D33" i="1"/>
  <c r="D38" i="1"/>
  <c r="C38" i="1"/>
  <c r="B38" i="1"/>
  <c r="F24" i="1"/>
  <c r="E24" i="1"/>
  <c r="D24" i="1"/>
  <c r="C24" i="1"/>
  <c r="B24" i="1"/>
  <c r="F23" i="1"/>
  <c r="G38" i="1" l="1"/>
  <c r="F25" i="1"/>
  <c r="E23" i="1"/>
  <c r="E25" i="1" s="1"/>
  <c r="D23" i="1"/>
  <c r="D25" i="1" s="1"/>
  <c r="C23" i="1"/>
  <c r="C25" i="1" s="1"/>
  <c r="B23" i="1"/>
  <c r="B25" i="1" s="1"/>
  <c r="G26" i="1"/>
  <c r="B33" i="1" l="1"/>
  <c r="G33" i="1" s="1"/>
  <c r="G35" i="1" s="1"/>
  <c r="G25" i="1"/>
  <c r="B28" i="1" s="1"/>
  <c r="G23" i="1"/>
  <c r="G24" i="1"/>
</calcChain>
</file>

<file path=xl/sharedStrings.xml><?xml version="1.0" encoding="utf-8"?>
<sst xmlns="http://schemas.openxmlformats.org/spreadsheetml/2006/main" count="85" uniqueCount="62">
  <si>
    <t>Volume d'heures total</t>
  </si>
  <si>
    <t>Volume heures adhérents</t>
  </si>
  <si>
    <t>Été</t>
  </si>
  <si>
    <t>TAP</t>
  </si>
  <si>
    <t>FICHE RECAPITULATIVE ACCUEIL DE LOISIRS</t>
  </si>
  <si>
    <t xml:space="preserve">ASSOCIATION DE </t>
  </si>
  <si>
    <t>Nombres d'heures</t>
  </si>
  <si>
    <t>CHARGES</t>
  </si>
  <si>
    <t>RECAPITULATIF DES HEURES</t>
  </si>
  <si>
    <t>FFG Heures totales</t>
  </si>
  <si>
    <t>Réduction Heures adhérentes</t>
  </si>
  <si>
    <t>Total FFG</t>
  </si>
  <si>
    <t>Acompte</t>
  </si>
  <si>
    <t>Montant des charges</t>
  </si>
  <si>
    <t>PRODUITS</t>
  </si>
  <si>
    <t>Séjours
vacances</t>
  </si>
  <si>
    <t>Subvention MSA</t>
  </si>
  <si>
    <t>Restant dû</t>
  </si>
  <si>
    <t>PS Périsco</t>
  </si>
  <si>
    <t>PS Extrascolaire</t>
  </si>
  <si>
    <t>PS TAP</t>
  </si>
  <si>
    <t>Réduc FFG TAP</t>
  </si>
  <si>
    <t>Réduc FFG Séjours Vacances</t>
  </si>
  <si>
    <t>Subvention CNAF</t>
  </si>
  <si>
    <t>Acompte  CAF</t>
  </si>
  <si>
    <t>TOTAL</t>
  </si>
  <si>
    <t>Solde CAF</t>
  </si>
  <si>
    <t>Montant FFG TAP</t>
  </si>
  <si>
    <t>Montant FFG AL</t>
  </si>
  <si>
    <t>Montant FFG Périsco</t>
  </si>
  <si>
    <t>Montant FFG Séjours Vacances</t>
  </si>
  <si>
    <t>Réduc FFG AL</t>
  </si>
  <si>
    <t>Réduc FFG Périsco</t>
  </si>
  <si>
    <t>PS SEJOURS VACANCES</t>
  </si>
  <si>
    <t>Produits CAF</t>
  </si>
  <si>
    <t>Produits MSA</t>
  </si>
  <si>
    <t>Heures CAF facturées</t>
  </si>
  <si>
    <t>Heures MSA facturées</t>
  </si>
  <si>
    <t>Autres</t>
  </si>
  <si>
    <t>Nombre d’habitants sur la commune de l’ALSH</t>
  </si>
  <si>
    <t>Inférieur ou égal à 4 000</t>
  </si>
  <si>
    <t>Compris entre 4000 et 10 000</t>
  </si>
  <si>
    <t>Supérieur à 10 000</t>
  </si>
  <si>
    <t>Taux de ressortissants
 Régime Général</t>
  </si>
  <si>
    <t>Subvention CD N-1</t>
  </si>
  <si>
    <t>Taux d’enfants QF inf 900 € présents sur le territoire</t>
  </si>
  <si>
    <t>Montant de l’aide par heure réalisée</t>
  </si>
  <si>
    <t>Moins de 30 %</t>
  </si>
  <si>
    <t>De 30 % à 39 %</t>
  </si>
  <si>
    <t>De 40 % à 49 %</t>
  </si>
  <si>
    <t>De 50 % à 59 %</t>
  </si>
  <si>
    <t>Plus de 60 %</t>
  </si>
  <si>
    <t>Choisir dans la liste ▼</t>
  </si>
  <si>
    <t>H. CAF Périsco sur amplitude</t>
  </si>
  <si>
    <t>Ajustement
PS CAF</t>
  </si>
  <si>
    <t>Ajustement
PS MSA</t>
  </si>
  <si>
    <t>H. MSA Périsco sur amplitude</t>
  </si>
  <si>
    <t>Total heures avec Amplitude</t>
  </si>
  <si>
    <t>Périscolaire + Merc enfants</t>
  </si>
  <si>
    <t>P. Vac 3/17 + journées année ados</t>
  </si>
  <si>
    <t>Nombre d'enfants</t>
  </si>
  <si>
    <t>Aide Tarifaire CAF 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</si>
</sst>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theme="5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0E1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5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2" borderId="5" xfId="0" applyFont="1" applyFill="1" applyBorder="1"/>
    <xf numFmtId="0" fontId="1" fillId="3" borderId="1" xfId="0" applyFont="1" applyFill="1" applyBorder="1"/>
    <xf numFmtId="0" fontId="5" fillId="0" borderId="0" xfId="0" applyFont="1" applyBorder="1"/>
    <xf numFmtId="0" fontId="0" fillId="0" borderId="0" xfId="0" applyBorder="1"/>
    <xf numFmtId="0" fontId="0" fillId="5" borderId="1" xfId="0" applyFill="1" applyBorder="1"/>
    <xf numFmtId="0" fontId="1" fillId="0" borderId="0" xfId="0" applyFont="1" applyBorder="1"/>
    <xf numFmtId="0" fontId="7" fillId="0" borderId="1" xfId="0" applyFont="1" applyBorder="1"/>
    <xf numFmtId="0" fontId="0" fillId="0" borderId="0" xfId="0" applyAlignment="1">
      <alignment horizontal="center"/>
    </xf>
    <xf numFmtId="0" fontId="1" fillId="0" borderId="8" xfId="0" applyFont="1" applyBorder="1"/>
    <xf numFmtId="0" fontId="5" fillId="0" borderId="10" xfId="0" applyFont="1" applyBorder="1"/>
    <xf numFmtId="0" fontId="1" fillId="0" borderId="12" xfId="0" applyFont="1" applyBorder="1"/>
    <xf numFmtId="0" fontId="0" fillId="3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/>
    <xf numFmtId="0" fontId="0" fillId="0" borderId="0" xfId="0"/>
    <xf numFmtId="0" fontId="0" fillId="7" borderId="1" xfId="0" applyFill="1" applyBorder="1" applyAlignment="1">
      <alignment horizontal="center"/>
    </xf>
    <xf numFmtId="0" fontId="10" fillId="0" borderId="2" xfId="0" applyFont="1" applyBorder="1"/>
    <xf numFmtId="0" fontId="1" fillId="0" borderId="1" xfId="0" applyFont="1" applyFill="1" applyBorder="1"/>
    <xf numFmtId="0" fontId="0" fillId="0" borderId="1" xfId="0" applyNumberFormat="1" applyFill="1" applyBorder="1" applyAlignment="1">
      <alignment horizontal="center"/>
    </xf>
    <xf numFmtId="0" fontId="1" fillId="0" borderId="2" xfId="0" applyFont="1" applyFill="1" applyBorder="1"/>
    <xf numFmtId="0" fontId="6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0" fillId="7" borderId="3" xfId="0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0" fillId="7" borderId="11" xfId="0" applyFill="1" applyBorder="1" applyAlignment="1" applyProtection="1">
      <alignment horizontal="center"/>
      <protection locked="0"/>
    </xf>
    <xf numFmtId="0" fontId="6" fillId="9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wrapText="1"/>
    </xf>
    <xf numFmtId="0" fontId="0" fillId="7" borderId="1" xfId="0" applyNumberFormat="1" applyFill="1" applyBorder="1" applyAlignment="1">
      <alignment horizontal="center"/>
    </xf>
    <xf numFmtId="0" fontId="0" fillId="10" borderId="2" xfId="0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7" borderId="6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wrapText="1"/>
    </xf>
    <xf numFmtId="0" fontId="0" fillId="10" borderId="1" xfId="0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11" fillId="0" borderId="1" xfId="0" applyFont="1" applyBorder="1"/>
    <xf numFmtId="0" fontId="6" fillId="10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0" fillId="7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0" fontId="0" fillId="11" borderId="1" xfId="0" applyFill="1" applyBorder="1" applyAlignment="1" applyProtection="1">
      <alignment horizontal="center"/>
      <protection locked="0"/>
    </xf>
    <xf numFmtId="0" fontId="0" fillId="11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0" fillId="4" borderId="2" xfId="0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7" borderId="1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7" borderId="0" xfId="0" applyFill="1" applyAlignment="1" applyProtection="1">
      <alignment horizontal="center"/>
      <protection locked="0"/>
    </xf>
    <xf numFmtId="0" fontId="4" fillId="4" borderId="0" xfId="0" applyFont="1" applyFill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9" fillId="7" borderId="3" xfId="0" applyFont="1" applyFill="1" applyBorder="1" applyAlignment="1" applyProtection="1">
      <alignment horizontal="center"/>
      <protection locked="0"/>
    </xf>
    <xf numFmtId="0" fontId="9" fillId="7" borderId="16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27"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 patternType="solid">
          <fgColor indexed="64"/>
          <bgColor rgb="FF00B0F0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mruColors>
      <color rgb="FFF0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au2" displayName="Tableau2" ref="A7:G16" totalsRowShown="0" headerRowDxfId="26" tableBorderDxfId="25">
  <tableColumns count="7">
    <tableColumn id="1" name="Nombres d'heures" dataDxfId="24"/>
    <tableColumn id="2" name="Périscolaire + Merc enfants" dataDxfId="23">
      <calculatedColumnFormula>B7+B6+B5</calculatedColumnFormula>
    </tableColumn>
    <tableColumn id="3" name="P. Vac 3/17 + journées année ados" dataDxfId="22">
      <calculatedColumnFormula>C2</calculatedColumnFormula>
    </tableColumn>
    <tableColumn id="4" name="Été" dataDxfId="21"/>
    <tableColumn id="5" name="TAP" dataDxfId="20"/>
    <tableColumn id="6" name="Séjours_x000a_vacances" dataDxfId="19"/>
    <tableColumn id="7" name="TOTAL" dataDxfId="18">
      <calculatedColumnFormula>SUM(Tableau2[[#This Row],[Périscolaire + Merc enfants]:[Séjours
vacances]])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eau24" displayName="Tableau24" ref="A22:G26" totalsRowShown="0" headerRowDxfId="17" tableBorderDxfId="16">
  <tableColumns count="7">
    <tableColumn id="1" name="Montant des charges" dataDxfId="15"/>
    <tableColumn id="2" name="Périscolaire + Merc enfants" dataDxfId="14">
      <calculatedColumnFormula>B8*#REF!</calculatedColumnFormula>
    </tableColumn>
    <tableColumn id="3" name="P. Vac 3/17 + journées année ados" dataDxfId="13">
      <calculatedColumnFormula>C8*#REF!</calculatedColumnFormula>
    </tableColumn>
    <tableColumn id="4" name="Été" dataDxfId="12">
      <calculatedColumnFormula>D8*FFG_AL</calculatedColumnFormula>
    </tableColumn>
    <tableColumn id="5" name="TAP" dataDxfId="11">
      <calculatedColumnFormula>E8*FFG_TAP</calculatedColumnFormula>
    </tableColumn>
    <tableColumn id="6" name="Séjours_x000a_vacances" dataDxfId="10">
      <calculatedColumnFormula>F8*FFG_SEJVAC</calculatedColumnFormula>
    </tableColumn>
    <tableColumn id="7" name="TOTAL" dataDxfId="9">
      <calculatedColumnFormula>SUM(Tableau24[[#This Row],[Périscolaire + Merc enfants]:[Séjours
vacances]])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5" name="Tableau246" displayName="Tableau246" ref="A32:G34" totalsRowShown="0" headerRowDxfId="8" tableBorderDxfId="7">
  <tableColumns count="7">
    <tableColumn id="1" name="Produits CAF" dataDxfId="6"/>
    <tableColumn id="2" name="Périscolaire + Merc enfants" dataDxfId="5">
      <calculatedColumnFormula>B15*PS_PERI*$F18</calculatedColumnFormula>
    </tableColumn>
    <tableColumn id="3" name="P. Vac 3/17 + journées année ados" dataDxfId="4">
      <calculatedColumnFormula>C10*PS_AL</calculatedColumnFormula>
    </tableColumn>
    <tableColumn id="4" name="Été" dataDxfId="3">
      <calculatedColumnFormula>D10*PS_AL</calculatedColumnFormula>
    </tableColumn>
    <tableColumn id="5" name="TAP" dataDxfId="2">
      <calculatedColumnFormula>E8*PS_TAP</calculatedColumnFormula>
    </tableColumn>
    <tableColumn id="6" name="Séjours_x000a_vacances" dataDxfId="1">
      <calculatedColumnFormula>F8*PS_SV</calculatedColumnFormula>
    </tableColumn>
    <tableColumn id="7" name="TOTAL" dataDxfId="0">
      <calculatedColumnFormula>SUM(B33:F33)+I33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31"/>
  <sheetViews>
    <sheetView workbookViewId="0">
      <selection activeCell="B3" sqref="B3"/>
    </sheetView>
  </sheetViews>
  <sheetFormatPr baseColWidth="10" defaultRowHeight="15" x14ac:dyDescent="0.25"/>
  <cols>
    <col min="1" max="1" width="42.5703125" bestFit="1" customWidth="1"/>
    <col min="2" max="2" width="16.42578125" customWidth="1"/>
  </cols>
  <sheetData>
    <row r="1" spans="1:2" x14ac:dyDescent="0.25">
      <c r="A1" s="7" t="s">
        <v>19</v>
      </c>
      <c r="B1" s="24">
        <v>0.54900000000000004</v>
      </c>
    </row>
    <row r="2" spans="1:2" x14ac:dyDescent="0.25">
      <c r="A2" s="7" t="s">
        <v>18</v>
      </c>
      <c r="B2" s="24">
        <v>0.54900000000000004</v>
      </c>
    </row>
    <row r="3" spans="1:2" x14ac:dyDescent="0.25">
      <c r="A3" s="7" t="s">
        <v>20</v>
      </c>
      <c r="B3" s="24">
        <v>0.54900000000000004</v>
      </c>
    </row>
    <row r="4" spans="1:2" x14ac:dyDescent="0.25">
      <c r="A4" s="7" t="s">
        <v>33</v>
      </c>
      <c r="B4" s="24">
        <v>0</v>
      </c>
    </row>
    <row r="7" spans="1:2" x14ac:dyDescent="0.25">
      <c r="A7" s="7" t="s">
        <v>28</v>
      </c>
      <c r="B7" s="24">
        <v>0.41</v>
      </c>
    </row>
    <row r="8" spans="1:2" x14ac:dyDescent="0.25">
      <c r="A8" s="7" t="s">
        <v>29</v>
      </c>
      <c r="B8" s="24">
        <v>0.41</v>
      </c>
    </row>
    <row r="9" spans="1:2" x14ac:dyDescent="0.25">
      <c r="A9" s="7" t="s">
        <v>27</v>
      </c>
      <c r="B9" s="24">
        <v>0.21</v>
      </c>
    </row>
    <row r="10" spans="1:2" x14ac:dyDescent="0.25">
      <c r="A10" s="7" t="s">
        <v>30</v>
      </c>
      <c r="B10" s="24">
        <v>0.41</v>
      </c>
    </row>
    <row r="11" spans="1:2" x14ac:dyDescent="0.25">
      <c r="B11" s="10"/>
    </row>
    <row r="12" spans="1:2" x14ac:dyDescent="0.25">
      <c r="A12" s="7" t="s">
        <v>31</v>
      </c>
      <c r="B12" s="24">
        <v>0.16</v>
      </c>
    </row>
    <row r="13" spans="1:2" x14ac:dyDescent="0.25">
      <c r="A13" s="7" t="s">
        <v>32</v>
      </c>
      <c r="B13" s="24">
        <v>0.16</v>
      </c>
    </row>
    <row r="14" spans="1:2" x14ac:dyDescent="0.25">
      <c r="A14" s="7" t="s">
        <v>21</v>
      </c>
      <c r="B14" s="24">
        <v>0</v>
      </c>
    </row>
    <row r="15" spans="1:2" x14ac:dyDescent="0.25">
      <c r="A15" s="7" t="s">
        <v>22</v>
      </c>
      <c r="B15" s="24">
        <v>0.16</v>
      </c>
    </row>
    <row r="16" spans="1:2" x14ac:dyDescent="0.25">
      <c r="B16" s="10"/>
    </row>
    <row r="17" spans="1:2" x14ac:dyDescent="0.25">
      <c r="B17" s="10"/>
    </row>
    <row r="18" spans="1:2" ht="45" x14ac:dyDescent="0.25">
      <c r="A18" s="17" t="s">
        <v>39</v>
      </c>
      <c r="B18" s="25" t="s">
        <v>43</v>
      </c>
    </row>
    <row r="19" spans="1:2" x14ac:dyDescent="0.25">
      <c r="A19" s="29" t="s">
        <v>52</v>
      </c>
      <c r="B19" s="25"/>
    </row>
    <row r="20" spans="1:2" x14ac:dyDescent="0.25">
      <c r="A20" s="17" t="s">
        <v>40</v>
      </c>
      <c r="B20" s="26">
        <v>0.95</v>
      </c>
    </row>
    <row r="21" spans="1:2" x14ac:dyDescent="0.25">
      <c r="A21" s="17" t="s">
        <v>41</v>
      </c>
      <c r="B21" s="26">
        <v>0.96</v>
      </c>
    </row>
    <row r="22" spans="1:2" x14ac:dyDescent="0.25">
      <c r="A22" s="17" t="s">
        <v>42</v>
      </c>
      <c r="B22" s="26">
        <v>0.99</v>
      </c>
    </row>
    <row r="25" spans="1:2" x14ac:dyDescent="0.25">
      <c r="A25" s="1" t="s">
        <v>45</v>
      </c>
      <c r="B25" s="1" t="s">
        <v>46</v>
      </c>
    </row>
    <row r="26" spans="1:2" x14ac:dyDescent="0.25">
      <c r="A26" s="29" t="s">
        <v>52</v>
      </c>
      <c r="B26" s="1"/>
    </row>
    <row r="27" spans="1:2" x14ac:dyDescent="0.25">
      <c r="A27" s="1" t="s">
        <v>47</v>
      </c>
      <c r="B27" s="1">
        <v>0.2</v>
      </c>
    </row>
    <row r="28" spans="1:2" x14ac:dyDescent="0.25">
      <c r="A28" s="1" t="s">
        <v>48</v>
      </c>
      <c r="B28" s="1">
        <v>0.22</v>
      </c>
    </row>
    <row r="29" spans="1:2" x14ac:dyDescent="0.25">
      <c r="A29" s="1" t="s">
        <v>49</v>
      </c>
      <c r="B29" s="1">
        <v>0.24</v>
      </c>
    </row>
    <row r="30" spans="1:2" x14ac:dyDescent="0.25">
      <c r="A30" s="1" t="s">
        <v>50</v>
      </c>
      <c r="B30" s="1">
        <v>0.26</v>
      </c>
    </row>
    <row r="31" spans="1:2" x14ac:dyDescent="0.25">
      <c r="A31" s="1" t="s">
        <v>51</v>
      </c>
      <c r="B31" s="1">
        <v>0.28000000000000003</v>
      </c>
    </row>
  </sheetData>
  <sheetProtection algorithmName="SHA-512" hashValue="SGOJZFHrfYcKap0+sZKimwh5B/vBT5NjMHqUmD3+uN75j9dk7PCYX6kOzLSY2iAlgHFEeaNdLG85uLRjVvuI3A==" saltValue="SdMBImcJUFDC0oo9lL5C2Q==" spinCount="100000" sheet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45"/>
  <sheetViews>
    <sheetView tabSelected="1" zoomScale="120" zoomScaleNormal="120" workbookViewId="0">
      <selection activeCell="J37" sqref="J37"/>
    </sheetView>
  </sheetViews>
  <sheetFormatPr baseColWidth="10" defaultRowHeight="15" x14ac:dyDescent="0.25"/>
  <cols>
    <col min="1" max="1" width="23.5703125" customWidth="1"/>
    <col min="2" max="2" width="12.140625" customWidth="1"/>
    <col min="3" max="3" width="13.85546875" customWidth="1"/>
    <col min="6" max="6" width="12" customWidth="1"/>
    <col min="10" max="10" width="11.42578125" customWidth="1"/>
  </cols>
  <sheetData>
    <row r="1" spans="1:9" ht="21" x14ac:dyDescent="0.35">
      <c r="A1" s="75" t="s">
        <v>4</v>
      </c>
      <c r="B1" s="75"/>
      <c r="C1" s="75"/>
      <c r="D1" s="75"/>
      <c r="E1" s="75"/>
      <c r="F1" s="75"/>
    </row>
    <row r="3" spans="1:9" x14ac:dyDescent="0.25">
      <c r="A3" t="s">
        <v>5</v>
      </c>
      <c r="B3" s="76"/>
      <c r="C3" s="76"/>
      <c r="D3" s="76"/>
      <c r="E3" s="76"/>
    </row>
    <row r="5" spans="1:9" x14ac:dyDescent="0.25">
      <c r="A5" s="77" t="s">
        <v>8</v>
      </c>
      <c r="B5" s="77"/>
      <c r="C5" s="77"/>
      <c r="D5" s="77"/>
      <c r="E5" s="77"/>
      <c r="F5" s="77"/>
      <c r="G5" s="77"/>
    </row>
    <row r="7" spans="1:9" ht="36" x14ac:dyDescent="0.25">
      <c r="A7" s="61" t="s">
        <v>6</v>
      </c>
      <c r="B7" s="38" t="s">
        <v>58</v>
      </c>
      <c r="C7" s="38" t="s">
        <v>59</v>
      </c>
      <c r="D7" s="39" t="s">
        <v>2</v>
      </c>
      <c r="E7" s="39" t="s">
        <v>3</v>
      </c>
      <c r="F7" s="40" t="s">
        <v>15</v>
      </c>
      <c r="G7" s="56" t="s">
        <v>25</v>
      </c>
    </row>
    <row r="8" spans="1:9" x14ac:dyDescent="0.25">
      <c r="A8" s="35" t="s">
        <v>0</v>
      </c>
      <c r="B8" s="42"/>
      <c r="C8" s="42"/>
      <c r="D8" s="42"/>
      <c r="E8" s="42"/>
      <c r="F8" s="44"/>
      <c r="G8" s="36">
        <f t="shared" ref="G8:G12" si="0">SUM(B8:F8)</f>
        <v>0</v>
      </c>
    </row>
    <row r="9" spans="1:9" x14ac:dyDescent="0.25">
      <c r="A9" s="35" t="s">
        <v>1</v>
      </c>
      <c r="B9" s="42"/>
      <c r="C9" s="42"/>
      <c r="D9" s="42"/>
      <c r="E9" s="42"/>
      <c r="F9" s="44"/>
      <c r="G9" s="36">
        <f t="shared" si="0"/>
        <v>0</v>
      </c>
    </row>
    <row r="10" spans="1:9" x14ac:dyDescent="0.25">
      <c r="A10" s="35" t="s">
        <v>36</v>
      </c>
      <c r="B10" s="66"/>
      <c r="C10" s="66"/>
      <c r="D10" s="66"/>
      <c r="E10" s="66"/>
      <c r="F10" s="44"/>
      <c r="G10" s="36">
        <f t="shared" si="0"/>
        <v>0</v>
      </c>
    </row>
    <row r="11" spans="1:9" x14ac:dyDescent="0.25">
      <c r="A11" s="35" t="s">
        <v>37</v>
      </c>
      <c r="B11" s="66"/>
      <c r="C11" s="66"/>
      <c r="D11" s="66"/>
      <c r="E11" s="66"/>
      <c r="F11" s="44"/>
      <c r="G11" s="36">
        <f t="shared" si="0"/>
        <v>0</v>
      </c>
      <c r="I11" s="31"/>
    </row>
    <row r="12" spans="1:9" x14ac:dyDescent="0.25">
      <c r="A12" s="37" t="s">
        <v>38</v>
      </c>
      <c r="B12" s="43"/>
      <c r="C12" s="43"/>
      <c r="D12" s="43"/>
      <c r="E12" s="43"/>
      <c r="F12" s="45"/>
      <c r="G12" s="36">
        <f t="shared" si="0"/>
        <v>0</v>
      </c>
    </row>
    <row r="13" spans="1:9" x14ac:dyDescent="0.25">
      <c r="A13" s="2" t="s">
        <v>53</v>
      </c>
      <c r="B13" s="68"/>
      <c r="C13" s="71"/>
      <c r="D13" s="71"/>
      <c r="E13" s="71"/>
      <c r="F13" s="71"/>
      <c r="G13" s="71"/>
    </row>
    <row r="14" spans="1:9" s="32" customFormat="1" x14ac:dyDescent="0.25">
      <c r="A14" s="62" t="s">
        <v>56</v>
      </c>
      <c r="B14" s="69"/>
      <c r="C14" s="72"/>
      <c r="D14" s="67"/>
      <c r="E14" s="67"/>
      <c r="F14" s="67"/>
      <c r="G14" s="71"/>
    </row>
    <row r="15" spans="1:9" s="32" customFormat="1" x14ac:dyDescent="0.25">
      <c r="A15" s="34" t="s">
        <v>57</v>
      </c>
      <c r="B15" s="69">
        <f>SUM(B13:B14)</f>
        <v>0</v>
      </c>
      <c r="C15" s="72"/>
      <c r="D15" s="72"/>
      <c r="E15" s="72"/>
      <c r="F15" s="72"/>
      <c r="G15" s="71"/>
    </row>
    <row r="16" spans="1:9" x14ac:dyDescent="0.25">
      <c r="A16" s="70" t="s">
        <v>60</v>
      </c>
      <c r="B16" s="72"/>
      <c r="C16" s="72"/>
      <c r="D16" s="72"/>
      <c r="E16" s="72"/>
      <c r="F16" s="72"/>
      <c r="G16" s="36"/>
    </row>
    <row r="17" spans="1:9" x14ac:dyDescent="0.25">
      <c r="A17" s="5"/>
      <c r="B17" s="27"/>
      <c r="G17" s="28"/>
    </row>
    <row r="18" spans="1:9" x14ac:dyDescent="0.25">
      <c r="A18" s="78" t="s">
        <v>39</v>
      </c>
      <c r="B18" s="79"/>
      <c r="C18" s="79"/>
      <c r="D18" s="80" t="s">
        <v>52</v>
      </c>
      <c r="E18" s="81"/>
      <c r="F18">
        <f>VLOOKUP(D18,TAB_HAB_CAF,2,FALSE)</f>
        <v>0</v>
      </c>
    </row>
    <row r="20" spans="1:9" x14ac:dyDescent="0.25">
      <c r="A20" s="77" t="s">
        <v>7</v>
      </c>
      <c r="B20" s="77"/>
      <c r="C20" s="77"/>
      <c r="D20" s="77"/>
      <c r="E20" s="77"/>
      <c r="F20" s="77"/>
      <c r="G20" s="77"/>
    </row>
    <row r="22" spans="1:9" ht="33.75" x14ac:dyDescent="0.25">
      <c r="A22" s="60" t="s">
        <v>13</v>
      </c>
      <c r="B22" s="48" t="s">
        <v>58</v>
      </c>
      <c r="C22" s="65" t="s">
        <v>59</v>
      </c>
      <c r="D22" s="49" t="s">
        <v>2</v>
      </c>
      <c r="E22" s="49" t="s">
        <v>3</v>
      </c>
      <c r="F22" s="50" t="s">
        <v>15</v>
      </c>
      <c r="G22" s="55" t="s">
        <v>25</v>
      </c>
    </row>
    <row r="23" spans="1:9" x14ac:dyDescent="0.25">
      <c r="A23" s="2" t="s">
        <v>9</v>
      </c>
      <c r="B23" s="17">
        <f>B8*FFG_AL</f>
        <v>0</v>
      </c>
      <c r="C23" s="17">
        <f>C8*FFG_AL</f>
        <v>0</v>
      </c>
      <c r="D23" s="17">
        <f>D8*FFG_AL</f>
        <v>0</v>
      </c>
      <c r="E23" s="17">
        <f>E8*FFG_TAP</f>
        <v>0</v>
      </c>
      <c r="F23" s="19">
        <f>F8*FFG_SEJVAC</f>
        <v>0</v>
      </c>
      <c r="G23" s="17">
        <f>SUM(Tableau24[[#This Row],[Périscolaire + Merc enfants]:[Séjours
vacances]])</f>
        <v>0</v>
      </c>
    </row>
    <row r="24" spans="1:9" ht="15.75" thickBot="1" x14ac:dyDescent="0.3">
      <c r="A24" s="11" t="s">
        <v>10</v>
      </c>
      <c r="B24" s="20">
        <f>B9*RED_FFG_PERI</f>
        <v>0</v>
      </c>
      <c r="C24" s="20">
        <f>C9*RED_FFG_AL</f>
        <v>0</v>
      </c>
      <c r="D24" s="20">
        <f>D9*RED_FFG_AL</f>
        <v>0</v>
      </c>
      <c r="E24" s="20">
        <f>E9*RED_FFG_TAP</f>
        <v>0</v>
      </c>
      <c r="F24" s="21">
        <f>F9*RED_FFG_SEJVAC</f>
        <v>0</v>
      </c>
      <c r="G24" s="20">
        <f>SUM(Tableau24[[#This Row],[Périscolaire + Merc enfants]:[Séjours
vacances]])</f>
        <v>0</v>
      </c>
    </row>
    <row r="25" spans="1:9" ht="15.75" thickBot="1" x14ac:dyDescent="0.3">
      <c r="A25" s="13" t="s">
        <v>11</v>
      </c>
      <c r="B25" s="22">
        <f>B23-B24</f>
        <v>0</v>
      </c>
      <c r="C25" s="22">
        <f t="shared" ref="C25:F25" si="1">C23-C24</f>
        <v>0</v>
      </c>
      <c r="D25" s="22">
        <f t="shared" si="1"/>
        <v>0</v>
      </c>
      <c r="E25" s="22">
        <f t="shared" si="1"/>
        <v>0</v>
      </c>
      <c r="F25" s="22">
        <f t="shared" si="1"/>
        <v>0</v>
      </c>
      <c r="G25" s="23">
        <f>SUM(Tableau24[[#This Row],[Périscolaire + Merc enfants]:[Séjours
vacances]])</f>
        <v>0</v>
      </c>
    </row>
    <row r="26" spans="1:9" x14ac:dyDescent="0.25">
      <c r="A26" s="12" t="s">
        <v>12</v>
      </c>
      <c r="B26" s="46"/>
      <c r="C26" s="46"/>
      <c r="D26" s="46"/>
      <c r="E26" s="46"/>
      <c r="F26" s="47"/>
      <c r="G26" s="18">
        <f>SUM(Tableau24[[#This Row],[Périscolaire + Merc enfants]:[Séjours
vacances]])</f>
        <v>0</v>
      </c>
    </row>
    <row r="27" spans="1:9" x14ac:dyDescent="0.25">
      <c r="A27" s="5"/>
      <c r="B27" s="6"/>
      <c r="C27" s="6"/>
      <c r="D27" s="6"/>
      <c r="E27" s="6"/>
      <c r="F27" s="6"/>
    </row>
    <row r="28" spans="1:9" x14ac:dyDescent="0.25">
      <c r="A28" s="1" t="s">
        <v>17</v>
      </c>
      <c r="B28" s="17">
        <f>G25-G26</f>
        <v>0</v>
      </c>
    </row>
    <row r="30" spans="1:9" x14ac:dyDescent="0.25">
      <c r="A30" s="77" t="s">
        <v>14</v>
      </c>
      <c r="B30" s="77"/>
      <c r="C30" s="77"/>
      <c r="D30" s="77"/>
      <c r="E30" s="77"/>
      <c r="F30" s="77"/>
      <c r="G30" s="77"/>
    </row>
    <row r="32" spans="1:9" ht="27" customHeight="1" x14ac:dyDescent="0.25">
      <c r="A32" s="59" t="s">
        <v>34</v>
      </c>
      <c r="B32" s="63" t="s">
        <v>58</v>
      </c>
      <c r="C32" s="64" t="s">
        <v>59</v>
      </c>
      <c r="D32" s="52" t="s">
        <v>2</v>
      </c>
      <c r="E32" s="52" t="s">
        <v>3</v>
      </c>
      <c r="F32" s="53" t="s">
        <v>15</v>
      </c>
      <c r="G32" s="54" t="s">
        <v>25</v>
      </c>
      <c r="I32" s="54" t="s">
        <v>54</v>
      </c>
    </row>
    <row r="33" spans="1:9" x14ac:dyDescent="0.25">
      <c r="A33" s="2" t="s">
        <v>23</v>
      </c>
      <c r="B33" s="36">
        <f>B15*PS_PERI*$F18</f>
        <v>0</v>
      </c>
      <c r="C33" s="30">
        <f>C8*PS_PERI*$F18</f>
        <v>0</v>
      </c>
      <c r="D33" s="30">
        <f>D8*PS_PERI*$F18</f>
        <v>0</v>
      </c>
      <c r="E33" s="30">
        <f>E8*PS_PERI*$F18</f>
        <v>0</v>
      </c>
      <c r="F33" s="30">
        <f>F8*PS_PERI*$F18</f>
        <v>0</v>
      </c>
      <c r="G33" s="58">
        <f>SUM(B33:F33)+I33</f>
        <v>0</v>
      </c>
      <c r="I33" s="57">
        <v>0</v>
      </c>
    </row>
    <row r="34" spans="1:9" x14ac:dyDescent="0.25">
      <c r="A34" s="2" t="s">
        <v>24</v>
      </c>
      <c r="B34" s="51"/>
      <c r="C34" s="33"/>
      <c r="D34" s="33"/>
      <c r="E34" s="33"/>
      <c r="F34" s="41"/>
      <c r="G34" s="58">
        <f>SUM(B34:F34)</f>
        <v>0</v>
      </c>
    </row>
    <row r="35" spans="1:9" x14ac:dyDescent="0.25">
      <c r="A35" s="8"/>
      <c r="B35" s="6"/>
      <c r="C35" s="6"/>
      <c r="D35" s="6"/>
      <c r="E35" s="6"/>
      <c r="F35" s="9" t="s">
        <v>26</v>
      </c>
      <c r="G35" s="17">
        <f>G33-G34</f>
        <v>0</v>
      </c>
    </row>
    <row r="36" spans="1:9" x14ac:dyDescent="0.25">
      <c r="A36" s="8"/>
      <c r="B36" s="6"/>
      <c r="C36" s="6"/>
      <c r="D36" s="6"/>
      <c r="E36" s="6"/>
      <c r="F36" s="6"/>
      <c r="G36" s="6"/>
    </row>
    <row r="37" spans="1:9" ht="27" customHeight="1" x14ac:dyDescent="0.25">
      <c r="A37" s="59" t="s">
        <v>35</v>
      </c>
      <c r="B37" s="63" t="s">
        <v>58</v>
      </c>
      <c r="C37" s="64" t="s">
        <v>59</v>
      </c>
      <c r="D37" s="52" t="s">
        <v>2</v>
      </c>
      <c r="E37" s="52" t="s">
        <v>3</v>
      </c>
      <c r="F37" s="53" t="s">
        <v>15</v>
      </c>
      <c r="G37" s="54" t="s">
        <v>25</v>
      </c>
      <c r="I37" s="54" t="s">
        <v>55</v>
      </c>
    </row>
    <row r="38" spans="1:9" x14ac:dyDescent="0.25">
      <c r="A38" s="4" t="s">
        <v>16</v>
      </c>
      <c r="B38" s="14">
        <f>B11*PS_PERI</f>
        <v>0</v>
      </c>
      <c r="C38" s="14">
        <f>C11*PS_AL</f>
        <v>0</v>
      </c>
      <c r="D38" s="14">
        <f>D11*PS_AL</f>
        <v>0</v>
      </c>
      <c r="E38" s="15">
        <v>0</v>
      </c>
      <c r="F38" s="16">
        <v>0</v>
      </c>
      <c r="G38" s="16">
        <f>SUM(B38:F38)+I38</f>
        <v>0</v>
      </c>
      <c r="I38" s="57">
        <v>0</v>
      </c>
    </row>
    <row r="40" spans="1:9" x14ac:dyDescent="0.25">
      <c r="A40" s="73" t="s">
        <v>45</v>
      </c>
      <c r="B40" s="73"/>
      <c r="C40" s="73"/>
      <c r="D40" s="74" t="s">
        <v>52</v>
      </c>
      <c r="E40" s="74"/>
      <c r="F40" s="74"/>
      <c r="G40" s="1">
        <f>VLOOKUP(D40,TAB_QF_900,2,FALSE)</f>
        <v>0</v>
      </c>
    </row>
    <row r="42" spans="1:9" x14ac:dyDescent="0.25">
      <c r="A42" s="3" t="s">
        <v>61</v>
      </c>
      <c r="B42" s="1"/>
    </row>
    <row r="45" spans="1:9" x14ac:dyDescent="0.25">
      <c r="A45" s="3" t="s">
        <v>44</v>
      </c>
      <c r="B45" s="42"/>
    </row>
  </sheetData>
  <sheetProtection selectLockedCells="1"/>
  <mergeCells count="9">
    <mergeCell ref="A40:C40"/>
    <mergeCell ref="D40:F40"/>
    <mergeCell ref="A1:F1"/>
    <mergeCell ref="B3:E3"/>
    <mergeCell ref="A5:G5"/>
    <mergeCell ref="A20:G20"/>
    <mergeCell ref="A30:G30"/>
    <mergeCell ref="A18:C18"/>
    <mergeCell ref="D18:E18"/>
  </mergeCells>
  <dataValidations count="2">
    <dataValidation type="list" allowBlank="1" showInputMessage="1" showErrorMessage="1" sqref="D18">
      <formula1>NB_HAB</formula1>
    </dataValidation>
    <dataValidation type="list" allowBlank="1" showInputMessage="1" showErrorMessage="1" sqref="D40:F40">
      <formula1>QF_900</formula1>
    </dataValidation>
  </dataValidations>
  <pageMargins left="0.25" right="0.25" top="0.75" bottom="0.75" header="0.3" footer="0.3"/>
  <pageSetup paperSize="9" orientation="portrait" r:id="rId1"/>
  <ignoredErrors>
    <ignoredError sqref="C33:G33 G34 G8:G12" calculatedColumn="1"/>
  </ignoredErrors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16</vt:i4>
      </vt:variant>
    </vt:vector>
  </HeadingPairs>
  <TitlesOfParts>
    <vt:vector size="18" baseType="lpstr">
      <vt:lpstr>PARA</vt:lpstr>
      <vt:lpstr>RECAP</vt:lpstr>
      <vt:lpstr>FFG_AL</vt:lpstr>
      <vt:lpstr>FFG_PERI</vt:lpstr>
      <vt:lpstr>FFG_SEJVAC</vt:lpstr>
      <vt:lpstr>FFG_TAP</vt:lpstr>
      <vt:lpstr>NB_HAB</vt:lpstr>
      <vt:lpstr>PS_AL</vt:lpstr>
      <vt:lpstr>PS_PERI</vt:lpstr>
      <vt:lpstr>PS_SV</vt:lpstr>
      <vt:lpstr>PS_TAP</vt:lpstr>
      <vt:lpstr>QF_900</vt:lpstr>
      <vt:lpstr>RED_FFG_AL</vt:lpstr>
      <vt:lpstr>RED_FFG_PERI</vt:lpstr>
      <vt:lpstr>RED_FFG_SEJVAC</vt:lpstr>
      <vt:lpstr>RED_FFG_TAP</vt:lpstr>
      <vt:lpstr>TAB_HAB_CAF</vt:lpstr>
      <vt:lpstr>TAB_QF_900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</dc:creator>
  <cp:lastModifiedBy>-</cp:lastModifiedBy>
  <cp:lastPrinted>2019-04-01T08:18:09Z</cp:lastPrinted>
  <dcterms:created xsi:type="dcterms:W3CDTF">2015-03-09T13:33:37Z</dcterms:created>
  <dcterms:modified xsi:type="dcterms:W3CDTF">2021-07-21T07:09:38Z</dcterms:modified>
</cp:coreProperties>
</file>