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360" windowHeight="11820"/>
  </bookViews>
  <sheets>
    <sheet name="Dénomination" sheetId="7" r:id="rId1"/>
    <sheet name="BUDGET " sheetId="11" r:id="rId2"/>
    <sheet name="BUDGET 2" sheetId="15" r:id="rId3"/>
    <sheet name="Périscolaire mercredi" sheetId="1" r:id="rId4"/>
    <sheet name="Autres jours cas particulier" sheetId="14" r:id="rId5"/>
    <sheet name="Plages" sheetId="9" r:id="rId6"/>
    <sheet name="Récap" sheetId="4" r:id="rId7"/>
  </sheets>
  <definedNames>
    <definedName name="CaseACocher7" localSheetId="0">Dénomination!#REF!</definedName>
    <definedName name="CaseACocher8" localSheetId="0">Dénomination!#REF!</definedName>
    <definedName name="Texte1" localSheetId="0">Dénomination!$A$2</definedName>
    <definedName name="Texte2" localSheetId="0">Dénomination!$A$1</definedName>
    <definedName name="Texte3" localSheetId="0">Dénomination!#REF!</definedName>
    <definedName name="_xlnm.Print_Area" localSheetId="4">'Autres jours cas particulier'!$A$1:$I$28</definedName>
    <definedName name="_xlnm.Print_Area" localSheetId="1">'BUDGET '!$A$1:$F$71</definedName>
    <definedName name="_xlnm.Print_Area" localSheetId="0">Dénomination!$A$1:$G$25</definedName>
    <definedName name="_xlnm.Print_Area" localSheetId="3">'Périscolaire mercredi'!$A$1:$I$28</definedName>
    <definedName name="_xlnm.Print_Area" localSheetId="5">Plages!$A$1:$D$27</definedName>
    <definedName name="_xlnm.Print_Area" localSheetId="6">Récap!$A$1:$G$29</definedName>
  </definedNames>
  <calcPr calcId="145621"/>
</workbook>
</file>

<file path=xl/calcChain.xml><?xml version="1.0" encoding="utf-8"?>
<calcChain xmlns="http://schemas.openxmlformats.org/spreadsheetml/2006/main">
  <c r="D1" i="15" l="1"/>
  <c r="C10" i="15"/>
  <c r="C69" i="11" s="1"/>
  <c r="D25" i="9" l="1"/>
  <c r="G26" i="14" l="1"/>
  <c r="G16" i="14"/>
  <c r="G24" i="14"/>
  <c r="G23" i="14"/>
  <c r="I24" i="1" l="1"/>
  <c r="I23" i="1"/>
  <c r="H22" i="1"/>
  <c r="H21" i="1"/>
  <c r="H20" i="1"/>
  <c r="H19" i="1"/>
  <c r="H18" i="1"/>
  <c r="H17" i="1"/>
  <c r="G23" i="1"/>
  <c r="H14" i="1"/>
  <c r="H13" i="1"/>
  <c r="H12" i="1"/>
  <c r="H11" i="1"/>
  <c r="H10" i="1"/>
  <c r="H9" i="1"/>
  <c r="G15" i="1"/>
  <c r="F23" i="1"/>
  <c r="F15" i="1"/>
  <c r="F25" i="1" l="1"/>
  <c r="G25" i="1" s="1"/>
  <c r="G14" i="4" l="1"/>
  <c r="G13" i="4"/>
  <c r="G12" i="4"/>
  <c r="G11" i="4"/>
  <c r="G10" i="4"/>
  <c r="G9" i="4"/>
  <c r="G15" i="4" s="1"/>
  <c r="I24" i="14"/>
  <c r="F24" i="14"/>
  <c r="I23" i="14"/>
  <c r="F23" i="14"/>
  <c r="H22" i="14"/>
  <c r="H21" i="14"/>
  <c r="H20" i="14"/>
  <c r="H19" i="14"/>
  <c r="H18" i="14"/>
  <c r="H17" i="14"/>
  <c r="I16" i="14"/>
  <c r="I26" i="14" s="1"/>
  <c r="F16" i="14"/>
  <c r="F26" i="14" s="1"/>
  <c r="I15" i="14"/>
  <c r="I25" i="14" s="1"/>
  <c r="F15" i="14"/>
  <c r="G15" i="14" s="1"/>
  <c r="H14" i="14"/>
  <c r="H13" i="14"/>
  <c r="H12" i="14"/>
  <c r="H11" i="14"/>
  <c r="H10" i="14"/>
  <c r="H9" i="14"/>
  <c r="F3" i="14"/>
  <c r="I1" i="14"/>
  <c r="G16" i="4" l="1"/>
  <c r="E16" i="4"/>
  <c r="F25" i="14"/>
  <c r="G25" i="14" s="1"/>
  <c r="F1" i="11"/>
  <c r="F16" i="4" l="1"/>
  <c r="E15" i="4"/>
  <c r="F15" i="4" s="1"/>
  <c r="F69" i="11"/>
  <c r="F70" i="11" s="1"/>
  <c r="D2" i="11"/>
  <c r="C63" i="11"/>
  <c r="C59" i="11"/>
  <c r="C56" i="11"/>
  <c r="C52" i="11"/>
  <c r="C49" i="11"/>
  <c r="C43" i="11"/>
  <c r="F40" i="11"/>
  <c r="C40" i="11"/>
  <c r="C37" i="11"/>
  <c r="F36" i="11"/>
  <c r="F32" i="11"/>
  <c r="F26" i="11"/>
  <c r="F24" i="11"/>
  <c r="C23" i="11"/>
  <c r="F20" i="11"/>
  <c r="C14" i="11"/>
  <c r="E3" i="4"/>
  <c r="F3" i="1"/>
  <c r="I15" i="1"/>
  <c r="I25" i="1" s="1"/>
  <c r="I16" i="1"/>
  <c r="I26" i="1" s="1"/>
  <c r="G1" i="4"/>
  <c r="I1" i="1"/>
  <c r="C67" i="11" l="1"/>
  <c r="H15" i="4"/>
  <c r="C70" i="11"/>
  <c r="C71" i="11" l="1"/>
  <c r="G17" i="4" s="1"/>
  <c r="F7" i="11" s="1"/>
  <c r="F10" i="11" s="1"/>
  <c r="F67" i="11" s="1"/>
  <c r="F71" i="11" s="1"/>
</calcChain>
</file>

<file path=xl/comments1.xml><?xml version="1.0" encoding="utf-8"?>
<comments xmlns="http://schemas.openxmlformats.org/spreadsheetml/2006/main">
  <authors>
    <author>Melanie GARRIGUES 121</author>
  </authors>
  <commentList>
    <comment ref="F7" authorId="0">
      <text>
        <r>
          <rPr>
            <sz val="8"/>
            <color indexed="81"/>
            <rFont val="Tahoma"/>
            <family val="2"/>
          </rPr>
          <t xml:space="preserve">Le montant de la prestation de service CAF se calcule automatiquement après avoir complété les données du dossier.
</t>
        </r>
      </text>
    </comment>
  </commentList>
</comments>
</file>

<file path=xl/sharedStrings.xml><?xml version="1.0" encoding="utf-8"?>
<sst xmlns="http://schemas.openxmlformats.org/spreadsheetml/2006/main" count="303" uniqueCount="202">
  <si>
    <t>NOM DE L'ACCUEIL DE LOISIRS</t>
  </si>
  <si>
    <t>ACTIVITES 
PERI SCOLAIRES</t>
  </si>
  <si>
    <t>Nombre d'enfants déclarés DDCSPP</t>
  </si>
  <si>
    <t xml:space="preserve"> 1 heure et demie s'écrit 1,50</t>
  </si>
  <si>
    <t>1 heure trois quart s'écrit 1,75</t>
  </si>
  <si>
    <t>A</t>
  </si>
  <si>
    <t>B</t>
  </si>
  <si>
    <t>C</t>
  </si>
  <si>
    <t>MATIN</t>
  </si>
  <si>
    <t>- 6 ans</t>
  </si>
  <si>
    <t>MIDI</t>
  </si>
  <si>
    <t>SOIR</t>
  </si>
  <si>
    <t>TOTAL</t>
  </si>
  <si>
    <t>Cadre réservé à la Caf</t>
  </si>
  <si>
    <r>
      <t xml:space="preserve">Nombre de </t>
    </r>
    <r>
      <rPr>
        <b/>
        <sz val="9"/>
        <rFont val="Arial"/>
        <family val="2"/>
      </rPr>
      <t>jours</t>
    </r>
    <r>
      <rPr>
        <sz val="9"/>
        <rFont val="Arial"/>
        <family val="2"/>
      </rPr>
      <t xml:space="preserve"> d'ouverture dans l'année</t>
    </r>
  </si>
  <si>
    <r>
      <t>Nombre d'</t>
    </r>
    <r>
      <rPr>
        <b/>
        <sz val="9"/>
        <rFont val="Arial"/>
        <family val="2"/>
      </rPr>
      <t>heures</t>
    </r>
    <r>
      <rPr>
        <sz val="9"/>
        <rFont val="Arial"/>
        <family val="2"/>
      </rPr>
      <t xml:space="preserve"> d'ouverture journalière</t>
    </r>
  </si>
  <si>
    <r>
      <t xml:space="preserve">Capacité d'accueil en </t>
    </r>
    <r>
      <rPr>
        <b/>
        <sz val="9"/>
        <rFont val="Arial"/>
        <family val="2"/>
      </rPr>
      <t>heures</t>
    </r>
  </si>
  <si>
    <r>
      <t xml:space="preserve"> </t>
    </r>
    <r>
      <rPr>
        <b/>
        <i/>
        <sz val="10"/>
        <rFont val="Arial"/>
        <family val="2"/>
      </rPr>
      <t>*</t>
    </r>
    <r>
      <rPr>
        <i/>
        <sz val="9"/>
        <rFont val="Arial"/>
        <family val="2"/>
      </rPr>
      <t xml:space="preserve"> 1 heure et quart s'écrit 1,25</t>
    </r>
  </si>
  <si>
    <t>6 - 17 ans</t>
  </si>
  <si>
    <t xml:space="preserve"> </t>
  </si>
  <si>
    <t xml:space="preserve">DENOMINATION </t>
  </si>
  <si>
    <t>RELATION AVEC LA CAF</t>
  </si>
  <si>
    <t>Fait à</t>
  </si>
  <si>
    <t>Le</t>
  </si>
  <si>
    <t>ANNEE</t>
  </si>
  <si>
    <t>Nom de l'accueil de loisirs</t>
  </si>
  <si>
    <t>Adresse
de l'accueil de loisirs</t>
  </si>
  <si>
    <t>Numéro d'enregistrement DDCSPP
de l'accueil de loisirs</t>
  </si>
  <si>
    <t>Nom de l'organisateur</t>
  </si>
  <si>
    <t>Adresse 
de l'organisateur</t>
  </si>
  <si>
    <t xml:space="preserve">Nom et qualité de la personne 
chargée des contacts avec la Caf </t>
  </si>
  <si>
    <t xml:space="preserve">Téléphone </t>
  </si>
  <si>
    <t xml:space="preserve">Télécopie </t>
  </si>
  <si>
    <t xml:space="preserve">Jours et heures de disponibilité  </t>
  </si>
  <si>
    <t>* indiquer l'amplitude d'ouverture la plus large</t>
  </si>
  <si>
    <t>D = A x B x C</t>
  </si>
  <si>
    <t>Nom et qualité du signataire (Président, Maire)</t>
  </si>
  <si>
    <t>Je certifie sur l'honneur la sincérité des renseignements indiqués ci-dessus qui déterminent le droit à la prestation de service</t>
  </si>
  <si>
    <r>
      <t xml:space="preserve">N° de dossier Sias
</t>
    </r>
    <r>
      <rPr>
        <b/>
        <sz val="9"/>
        <rFont val="Arial"/>
        <family val="2"/>
      </rPr>
      <t>(ce numéro se trouve sur la convention)</t>
    </r>
  </si>
  <si>
    <t>Exercice</t>
  </si>
  <si>
    <t>Accueil de loisirs :</t>
  </si>
  <si>
    <t>Période de fonctionnement :         du</t>
  </si>
  <si>
    <t>au</t>
  </si>
  <si>
    <t>CHARGES</t>
  </si>
  <si>
    <t>PRODUITS</t>
  </si>
  <si>
    <t>N°</t>
  </si>
  <si>
    <t>INTITULE DE COMPTE</t>
  </si>
  <si>
    <t>MONTANT</t>
  </si>
  <si>
    <t>Fournitures non stockables (eau, gaz, électricité)</t>
  </si>
  <si>
    <t>Prestation de Service CAF</t>
  </si>
  <si>
    <t>Carburants</t>
  </si>
  <si>
    <t>Autres participations des usagers</t>
  </si>
  <si>
    <t>Fournitures d'entretien et de petit équipement (matériel éducatif)</t>
  </si>
  <si>
    <t>Produits des activités annexes</t>
  </si>
  <si>
    <t>Fourniture administrative et de bureau</t>
  </si>
  <si>
    <t xml:space="preserve">TOTAL VENTES ET PRESTATIONS DE SERVICE     </t>
  </si>
  <si>
    <t>Fournitures alimentaires</t>
  </si>
  <si>
    <t xml:space="preserve">Subvention Etat </t>
  </si>
  <si>
    <t>Autre fournitures</t>
  </si>
  <si>
    <t>Subvention région</t>
  </si>
  <si>
    <t>Fournitures d'activités</t>
  </si>
  <si>
    <t>Subvention département</t>
  </si>
  <si>
    <t xml:space="preserve">TOTAL ACHATS           </t>
  </si>
  <si>
    <t>Subvention communale</t>
  </si>
  <si>
    <t>Sous traitances générales</t>
  </si>
  <si>
    <t>Subvention exploitation organismes nationaux dont Ps Msa</t>
  </si>
  <si>
    <t>Redevance de crédit-bail</t>
  </si>
  <si>
    <t>Subvention exploitation Caf</t>
  </si>
  <si>
    <t>Locations mobilières et immobilières, charges locatives</t>
  </si>
  <si>
    <t>Subvention exploitation EPCI (intercommunalité)</t>
  </si>
  <si>
    <t>Entretien, réparations, maintenances</t>
  </si>
  <si>
    <t>Subvention exploitation entreprise</t>
  </si>
  <si>
    <t>Primes d'assurances</t>
  </si>
  <si>
    <t>Subvention autre entité publique</t>
  </si>
  <si>
    <t>Etudes et recherches</t>
  </si>
  <si>
    <t xml:space="preserve">TOTAL SUBVENTIONS DE FONCTIONNEMENT     </t>
  </si>
  <si>
    <t>Documentations générales / Séminaires</t>
  </si>
  <si>
    <t>Collectes et Dons</t>
  </si>
  <si>
    <t>Services extérieurs divers</t>
  </si>
  <si>
    <t>Cotisations des adhérents</t>
  </si>
  <si>
    <t xml:space="preserve">TOTAL SERVICES EXTERIEURS        </t>
  </si>
  <si>
    <t xml:space="preserve">Autres produits divers de gestion courante </t>
  </si>
  <si>
    <t>Personnel extérieur à l'Association</t>
  </si>
  <si>
    <t>TOTAL AUTRES PRODUITS DE GESTION COURANTE</t>
  </si>
  <si>
    <t>Rémunération d'intermédiaires et honoraires</t>
  </si>
  <si>
    <t>Produits financiers</t>
  </si>
  <si>
    <t>Publicité, information et publications</t>
  </si>
  <si>
    <t>TOTAL PRODUITS FINANCIERS</t>
  </si>
  <si>
    <t>Transports de biens et transports collectifs du personnel</t>
  </si>
  <si>
    <t>Produits exceptionnels sur opérations de gestion</t>
  </si>
  <si>
    <t>Transports des enfants</t>
  </si>
  <si>
    <t>Produits sur exercices antérieurs</t>
  </si>
  <si>
    <t>Déplacements, missions et réceptions</t>
  </si>
  <si>
    <t>Produits des cessions d'éléments d'actif</t>
  </si>
  <si>
    <t>Frais Postaux et de Télécommunications</t>
  </si>
  <si>
    <t>Quote-part des subventions d'investissement virées au résultat de l'exercice</t>
  </si>
  <si>
    <t>Services bancaires et assimilés</t>
  </si>
  <si>
    <t>Autres produits exceptionnels</t>
  </si>
  <si>
    <t>Cotisations (fédérations, conventions collectives...)</t>
  </si>
  <si>
    <t>TOTAL PRODUITS EXCEPTIONNELS</t>
  </si>
  <si>
    <t>Formation des bénévoles</t>
  </si>
  <si>
    <t xml:space="preserve">Reprise sur amortissements </t>
  </si>
  <si>
    <t>Formation des salariés</t>
  </si>
  <si>
    <t>Reprise sur provisions</t>
  </si>
  <si>
    <t>Frais de recrutement du personnel</t>
  </si>
  <si>
    <t>Report des ressources non utilisées sur exercices antérieurs</t>
  </si>
  <si>
    <t>Autres services extérieurs divers</t>
  </si>
  <si>
    <t>TOTAL REPRISE SUR AMORTISSEMENTS ET PROVISIONS</t>
  </si>
  <si>
    <t>TOTAL AUTRES SERVICES EXTERIEURS</t>
  </si>
  <si>
    <t>Emplois aidés (Cnasea, Fonjep…)</t>
  </si>
  <si>
    <t>Impôts taxes et versements assimilés sur rémunérations (administration des impôts) : taxe sur salaires payés</t>
  </si>
  <si>
    <t>Remboursements indemnités journalières</t>
  </si>
  <si>
    <t>Impôts taxes et versements assimilés sur rémunérations (autres organismes) : formation continue</t>
  </si>
  <si>
    <t>Autres rembousements</t>
  </si>
  <si>
    <t>63 A</t>
  </si>
  <si>
    <t>TOTAL IMPOTS, TAXES LIES AUX FRAIS DE PERSONNEL</t>
  </si>
  <si>
    <t>TOTAL TRANSFERTS DE CHARGES</t>
  </si>
  <si>
    <t>Autres impôts taxes et versements assimilés (administration des impôts) : taxe foncière, carte grise…</t>
  </si>
  <si>
    <t>Autres impôts taxes et versements assimilés (autres organismes)</t>
  </si>
  <si>
    <t>63 B</t>
  </si>
  <si>
    <t>TOTAL AUTRES IMPOTS ET TAXES</t>
  </si>
  <si>
    <t xml:space="preserve">Salaires et appointements bruts </t>
  </si>
  <si>
    <t>Congés payés</t>
  </si>
  <si>
    <t xml:space="preserve">Primes et gratifications </t>
  </si>
  <si>
    <t>Charges patronales</t>
  </si>
  <si>
    <t>Autres charges patronales</t>
  </si>
  <si>
    <t xml:space="preserve">TOTAL CHARGES DE PERSONNEL     </t>
  </si>
  <si>
    <t>Pertes sur créances irrécouvrables</t>
  </si>
  <si>
    <t>Autres charges</t>
  </si>
  <si>
    <t xml:space="preserve">TOTAL AUTRES CHARGES DE GESTION COURANTE     </t>
  </si>
  <si>
    <t>Intérêts des emprunts</t>
  </si>
  <si>
    <t>Agios, intérêts bancaires</t>
  </si>
  <si>
    <t>Autres charges financières</t>
  </si>
  <si>
    <t xml:space="preserve">TOTAL CHARGES FINANCIERES     </t>
  </si>
  <si>
    <t>Charges exceptionnelles sur opérations de gestion</t>
  </si>
  <si>
    <t>Valeurs comptables des éléments d'actif cédés</t>
  </si>
  <si>
    <t xml:space="preserve">TOTAL CHARGES EXCEPTIONNELLES     </t>
  </si>
  <si>
    <t xml:space="preserve">Dotations aux amortissements </t>
  </si>
  <si>
    <t>Dotations aux provisions</t>
  </si>
  <si>
    <t>Engagements à réaliser sur ressources affectées</t>
  </si>
  <si>
    <t xml:space="preserve">TOTAL DOTATIONS AUX AMORTISSEMENTS, AUX PROVISIONS ET ENGAGEMENTS      </t>
  </si>
  <si>
    <t>IMPOTS SUR LES BENEFICES</t>
  </si>
  <si>
    <t xml:space="preserve">SOUS TOTAL 1    </t>
  </si>
  <si>
    <t>SOUS TOTAL 1'</t>
  </si>
  <si>
    <t>MISE A DISPOSITION GRATUITE</t>
  </si>
  <si>
    <t>SOUS TOTAL 2</t>
  </si>
  <si>
    <t>SOUS TOTAL 2'</t>
  </si>
  <si>
    <t>TOTAL (1 + 2)</t>
  </si>
  <si>
    <t>TOTAL (1' + 2')</t>
  </si>
  <si>
    <t/>
  </si>
  <si>
    <t xml:space="preserve"> * la signature n'est pas nécessaire si le document est transmis à la Caf par le biais de votre adresse mail certifiée</t>
  </si>
  <si>
    <t>afc.cafrodez@caf.cnafmail.fr</t>
  </si>
  <si>
    <t>MISE A DISPOSITION GRATUITE (voir tableau feuille suivante)</t>
  </si>
  <si>
    <t>EVALUATION DE VOS MISES A DISPOSITION</t>
  </si>
  <si>
    <t>Mise à disposition gratuite</t>
  </si>
  <si>
    <t>Montant</t>
  </si>
  <si>
    <t>Mode de calcul</t>
  </si>
  <si>
    <t>Valorisations de locaux mis à disposition</t>
  </si>
  <si>
    <t>Valorisations des fluides pris en charge</t>
  </si>
  <si>
    <t>Autres prestations valorisées</t>
  </si>
  <si>
    <t>Total</t>
  </si>
  <si>
    <r>
      <t>Nombre d'</t>
    </r>
    <r>
      <rPr>
        <b/>
        <sz val="9"/>
        <rFont val="Arial"/>
        <family val="2"/>
      </rPr>
      <t>heures</t>
    </r>
    <r>
      <rPr>
        <sz val="9"/>
        <rFont val="Arial"/>
        <family val="2"/>
      </rPr>
      <t xml:space="preserve"> d'ouverture par jour *</t>
    </r>
  </si>
  <si>
    <r>
      <t>Signature</t>
    </r>
    <r>
      <rPr>
        <b/>
        <sz val="12"/>
        <rFont val="Arial"/>
        <family val="2"/>
      </rPr>
      <t xml:space="preserve"> *</t>
    </r>
    <r>
      <rPr>
        <sz val="10"/>
        <rFont val="Arial"/>
        <family val="2"/>
      </rPr>
      <t xml:space="preserve">
</t>
    </r>
  </si>
  <si>
    <t xml:space="preserve">Présences en heures </t>
  </si>
  <si>
    <t xml:space="preserve">PRESENCES EN HEURES </t>
  </si>
  <si>
    <t>ACCUEIL DE LOISIRS PERISCOLAIRE 
MERCREDI REQUALIFIE EN PERISCOLAIRE</t>
  </si>
  <si>
    <r>
      <t>Document à retourner à partir de votre adresse mail certifiée à</t>
    </r>
    <r>
      <rPr>
        <b/>
        <i/>
        <sz val="16"/>
        <rFont val="Arial"/>
        <family val="2"/>
      </rPr>
      <t>:</t>
    </r>
  </si>
  <si>
    <t>APRES-MIDI</t>
  </si>
  <si>
    <t>1ère plage : le matin</t>
  </si>
  <si>
    <t>Début de la plage</t>
  </si>
  <si>
    <t>Fin de la plage</t>
  </si>
  <si>
    <t>Heures de présence de l'enfant à prendre en compte</t>
  </si>
  <si>
    <t>3ème plage : après-midi</t>
  </si>
  <si>
    <t>2ème plage : pause méridienne</t>
  </si>
  <si>
    <t>Cas n°1 : mercredi ouvert toute la journée</t>
  </si>
  <si>
    <t>Exemple</t>
  </si>
  <si>
    <t>Votre accueil</t>
  </si>
  <si>
    <t>8h00</t>
  </si>
  <si>
    <t>11h30</t>
  </si>
  <si>
    <t>13h30</t>
  </si>
  <si>
    <t>18h30</t>
  </si>
  <si>
    <t>Cas n°2 : mercredi ouvert après l'école</t>
  </si>
  <si>
    <t>1ère plage : pause méridienne</t>
  </si>
  <si>
    <t>2ème plage : après-midi</t>
  </si>
  <si>
    <t>5 heures</t>
  </si>
  <si>
    <t>3,5 heures</t>
  </si>
  <si>
    <t>DETERMINATION DES PLAGES POUR LA COMPTABILISATION
 DE LA PRESENCE DES ENFANTS</t>
  </si>
  <si>
    <t>Merci de compléter les horaires de début et fin de plage pour votre accueil.
Si cette feuille n'est pas complétée, le document vous sera retourné.</t>
  </si>
  <si>
    <t>2 heures si l'enfant est présent également sur la plage du matin et/ou de l'après-midi
1,5 heures si l'enfant n'est présent que sur cette plage</t>
  </si>
  <si>
    <t>2 heures si l'enfant est présent également sur la plage de l'après-midi
1,5 heures si l'enfant n'est présent que sur cette plage</t>
  </si>
  <si>
    <t>PAUSE MERIDIENNE</t>
  </si>
  <si>
    <r>
      <t>Nombre d'</t>
    </r>
    <r>
      <rPr>
        <b/>
        <sz val="9"/>
        <rFont val="Arial"/>
        <family val="2"/>
      </rPr>
      <t>heures</t>
    </r>
    <r>
      <rPr>
        <sz val="9"/>
        <rFont val="Arial"/>
        <family val="2"/>
      </rPr>
      <t xml:space="preserve"> d'ouverture
 par jour *</t>
    </r>
  </si>
  <si>
    <t>* indiquer l'amplitude de la plage</t>
  </si>
  <si>
    <r>
      <rPr>
        <b/>
        <u/>
        <sz val="12"/>
        <rFont val="Arial"/>
        <family val="2"/>
      </rPr>
      <t>Si vous souhaitez ajouter des précisions complémentaires, veuillez utiliser le cadre ci-dessous</t>
    </r>
    <r>
      <rPr>
        <b/>
        <sz val="12"/>
        <rFont val="Arial"/>
        <family val="2"/>
      </rPr>
      <t xml:space="preserve"> :</t>
    </r>
  </si>
  <si>
    <t>MONTANT PS 2016</t>
  </si>
  <si>
    <t>DONNEES REALISEES</t>
  </si>
  <si>
    <t>BUDGET REALISE</t>
  </si>
  <si>
    <t>DONNEES REELLES</t>
  </si>
  <si>
    <t xml:space="preserve">Valorisations du personnel mis à disposition </t>
  </si>
  <si>
    <t>Les mises à disposition ou charges supplétives (déduction faites des aides) sont des charges qui ont fait à l'origine l'objet d'un règlement financier par un tiers (exemples : salaires, entretien de locaux payés par une mairie)</t>
  </si>
  <si>
    <t>REALISEES
de JANVIER
à JUILLET
2016</t>
  </si>
  <si>
    <t>REALISEES
SEPTEMBRE à DECEMBRE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</si>
</sst>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  <numFmt numFmtId="166" formatCode="#,##0_ ;\-#,##0\ 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8"/>
      <color indexed="48"/>
      <name val="Arial"/>
      <family val="2"/>
    </font>
    <font>
      <b/>
      <sz val="20"/>
      <color indexed="48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17"/>
      <name val="Arial"/>
      <family val="2"/>
    </font>
    <font>
      <b/>
      <sz val="20"/>
      <color indexed="10"/>
      <name val="Arial"/>
      <family val="2"/>
    </font>
    <font>
      <b/>
      <u/>
      <sz val="14"/>
      <name val="Arial"/>
      <family val="2"/>
    </font>
    <font>
      <b/>
      <sz val="8"/>
      <name val="Arial"/>
      <family val="2"/>
    </font>
    <font>
      <b/>
      <sz val="15"/>
      <color indexed="10"/>
      <name val="Arial"/>
      <family val="2"/>
    </font>
    <font>
      <sz val="10"/>
      <color indexed="14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66FF"/>
      <name val="Arial"/>
      <family val="2"/>
    </font>
    <font>
      <b/>
      <sz val="12"/>
      <color rgb="FF0066FF"/>
      <name val="Arial"/>
      <family val="2"/>
    </font>
    <font>
      <sz val="8"/>
      <color indexed="81"/>
      <name val="Tahoma"/>
      <family val="2"/>
    </font>
    <font>
      <b/>
      <sz val="16"/>
      <color rgb="FF0066FF"/>
      <name val="Arial"/>
      <family val="2"/>
    </font>
    <font>
      <b/>
      <u/>
      <sz val="16"/>
      <name val="Arial"/>
      <family val="2"/>
    </font>
    <font>
      <i/>
      <sz val="11"/>
      <name val="Arial"/>
      <family val="2"/>
    </font>
    <font>
      <sz val="10"/>
      <color theme="0"/>
      <name val="Arial"/>
      <family val="2"/>
    </font>
    <font>
      <b/>
      <sz val="18"/>
      <color rgb="FF0066FF"/>
      <name val="Arial"/>
      <family val="2"/>
    </font>
    <font>
      <b/>
      <u/>
      <sz val="12"/>
      <color indexed="12"/>
      <name val="Arial"/>
      <family val="2"/>
    </font>
    <font>
      <b/>
      <i/>
      <sz val="10"/>
      <color rgb="FF0066FF"/>
      <name val="Arial"/>
      <family val="2"/>
    </font>
    <font>
      <b/>
      <sz val="10"/>
      <color rgb="FF0066FF"/>
      <name val="Arial"/>
      <family val="2"/>
    </font>
    <font>
      <b/>
      <u/>
      <sz val="12"/>
      <name val="Arial"/>
      <family val="2"/>
    </font>
    <font>
      <b/>
      <sz val="10"/>
      <color rgb="FFFF0000"/>
      <name val="Arial"/>
      <family val="2"/>
    </font>
    <font>
      <b/>
      <sz val="16"/>
      <color rgb="FF0033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5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23">
    <xf numFmtId="0" fontId="0" fillId="0" borderId="0" xfId="0"/>
    <xf numFmtId="0" fontId="0" fillId="0" borderId="0" xfId="0" applyProtection="1"/>
    <xf numFmtId="4" fontId="0" fillId="0" borderId="0" xfId="0" applyNumberForma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4" fontId="6" fillId="0" borderId="0" xfId="0" applyNumberFormat="1" applyFont="1" applyAlignment="1" applyProtection="1">
      <alignment horizontal="center"/>
    </xf>
    <xf numFmtId="0" fontId="8" fillId="0" borderId="0" xfId="0" applyFont="1" applyProtection="1"/>
    <xf numFmtId="0" fontId="0" fillId="0" borderId="0" xfId="0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4" fontId="11" fillId="0" borderId="3" xfId="0" applyNumberFormat="1" applyFont="1" applyBorder="1" applyAlignment="1" applyProtection="1">
      <alignment horizontal="center" vertical="center" wrapText="1"/>
    </xf>
    <xf numFmtId="0" fontId="15" fillId="0" borderId="4" xfId="0" quotePrefix="1" applyFont="1" applyBorder="1" applyAlignment="1" applyProtection="1">
      <alignment horizontal="center" vertical="center"/>
    </xf>
    <xf numFmtId="0" fontId="15" fillId="0" borderId="5" xfId="0" quotePrefix="1" applyFont="1" applyBorder="1" applyAlignment="1" applyProtection="1">
      <alignment horizontal="center" vertical="center"/>
    </xf>
    <xf numFmtId="0" fontId="15" fillId="0" borderId="6" xfId="0" quotePrefix="1" applyFont="1" applyBorder="1" applyAlignment="1" applyProtection="1">
      <alignment horizontal="center" vertical="center"/>
    </xf>
    <xf numFmtId="166" fontId="15" fillId="0" borderId="7" xfId="0" applyNumberFormat="1" applyFont="1" applyFill="1" applyBorder="1" applyAlignment="1" applyProtection="1">
      <alignment horizontal="center" vertical="center"/>
      <protection locked="0"/>
    </xf>
    <xf numFmtId="4" fontId="15" fillId="0" borderId="8" xfId="0" applyNumberFormat="1" applyFont="1" applyFill="1" applyBorder="1" applyAlignment="1" applyProtection="1">
      <alignment horizontal="center" vertical="center"/>
      <protection locked="0"/>
    </xf>
    <xf numFmtId="166" fontId="15" fillId="0" borderId="9" xfId="0" applyNumberFormat="1" applyFont="1" applyFill="1" applyBorder="1" applyAlignment="1" applyProtection="1">
      <alignment horizontal="center" vertical="center"/>
      <protection locked="0"/>
    </xf>
    <xf numFmtId="166" fontId="15" fillId="0" borderId="10" xfId="0" applyNumberFormat="1" applyFont="1" applyFill="1" applyBorder="1" applyAlignment="1" applyProtection="1">
      <alignment horizontal="center" vertical="center"/>
      <protection locked="0"/>
    </xf>
    <xf numFmtId="4" fontId="15" fillId="0" borderId="11" xfId="0" applyNumberFormat="1" applyFont="1" applyFill="1" applyBorder="1" applyAlignment="1" applyProtection="1">
      <alignment horizontal="center" vertical="center"/>
      <protection locked="0"/>
    </xf>
    <xf numFmtId="4" fontId="15" fillId="0" borderId="12" xfId="0" applyNumberFormat="1" applyFont="1" applyFill="1" applyBorder="1" applyAlignment="1" applyProtection="1">
      <alignment horizontal="center" vertical="center"/>
      <protection locked="0"/>
    </xf>
    <xf numFmtId="4" fontId="15" fillId="0" borderId="13" xfId="0" applyNumberFormat="1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0" fillId="0" borderId="0" xfId="0" applyBorder="1" applyProtection="1"/>
    <xf numFmtId="1" fontId="5" fillId="0" borderId="0" xfId="0" applyNumberFormat="1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9" fillId="0" borderId="16" xfId="0" applyFont="1" applyFill="1" applyBorder="1" applyAlignment="1" applyProtection="1"/>
    <xf numFmtId="0" fontId="2" fillId="0" borderId="0" xfId="0" applyFont="1" applyFill="1" applyProtection="1"/>
    <xf numFmtId="0" fontId="6" fillId="0" borderId="0" xfId="0" applyFont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16" fillId="0" borderId="0" xfId="0" quotePrefix="1" applyFont="1" applyAlignment="1" applyProtection="1">
      <alignment horizontal="left"/>
    </xf>
    <xf numFmtId="4" fontId="0" fillId="0" borderId="0" xfId="0" applyNumberFormat="1" applyBorder="1" applyProtection="1"/>
    <xf numFmtId="0" fontId="17" fillId="0" borderId="0" xfId="0" applyFont="1" applyBorder="1" applyProtection="1"/>
    <xf numFmtId="0" fontId="0" fillId="0" borderId="0" xfId="0" quotePrefix="1" applyAlignment="1" applyProtection="1">
      <alignment horizontal="center"/>
    </xf>
    <xf numFmtId="3" fontId="15" fillId="0" borderId="17" xfId="0" applyNumberFormat="1" applyFont="1" applyFill="1" applyBorder="1" applyAlignment="1" applyProtection="1">
      <alignment horizontal="center" vertical="center"/>
      <protection locked="0"/>
    </xf>
    <xf numFmtId="3" fontId="15" fillId="0" borderId="18" xfId="0" applyNumberFormat="1" applyFont="1" applyFill="1" applyBorder="1" applyAlignment="1" applyProtection="1">
      <alignment horizontal="center" vertical="center"/>
      <protection locked="0"/>
    </xf>
    <xf numFmtId="165" fontId="15" fillId="0" borderId="18" xfId="0" applyNumberFormat="1" applyFont="1" applyFill="1" applyBorder="1" applyAlignment="1" applyProtection="1">
      <alignment horizontal="center" vertical="center"/>
      <protection locked="0"/>
    </xf>
    <xf numFmtId="3" fontId="15" fillId="0" borderId="19" xfId="0" applyNumberFormat="1" applyFont="1" applyFill="1" applyBorder="1" applyAlignment="1" applyProtection="1">
      <alignment horizontal="center" vertical="center"/>
      <protection locked="0"/>
    </xf>
    <xf numFmtId="3" fontId="15" fillId="0" borderId="20" xfId="0" applyNumberFormat="1" applyFont="1" applyFill="1" applyBorder="1" applyAlignment="1" applyProtection="1">
      <alignment horizontal="center" vertical="center"/>
      <protection locked="0"/>
    </xf>
    <xf numFmtId="3" fontId="15" fillId="0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2" fillId="0" borderId="0" xfId="0" applyFont="1" applyAlignment="1" applyProtection="1"/>
    <xf numFmtId="0" fontId="23" fillId="0" borderId="0" xfId="0" applyFont="1" applyAlignment="1" applyProtection="1"/>
    <xf numFmtId="0" fontId="14" fillId="0" borderId="22" xfId="0" applyFont="1" applyBorder="1" applyAlignment="1" applyProtection="1">
      <alignment vertical="center"/>
    </xf>
    <xf numFmtId="0" fontId="14" fillId="0" borderId="22" xfId="0" applyFont="1" applyBorder="1" applyAlignment="1" applyProtection="1">
      <alignment horizontal="center" vertical="center"/>
    </xf>
    <xf numFmtId="14" fontId="0" fillId="0" borderId="0" xfId="0" applyNumberFormat="1"/>
    <xf numFmtId="0" fontId="26" fillId="0" borderId="0" xfId="3" applyFont="1" applyAlignment="1" applyProtection="1">
      <alignment horizontal="left" vertical="center"/>
    </xf>
    <xf numFmtId="0" fontId="3" fillId="0" borderId="0" xfId="3" applyAlignment="1" applyProtection="1"/>
    <xf numFmtId="0" fontId="27" fillId="0" borderId="0" xfId="0" applyFont="1" applyAlignment="1" applyProtection="1">
      <alignment vertical="center" wrapText="1"/>
    </xf>
    <xf numFmtId="0" fontId="18" fillId="0" borderId="0" xfId="0" applyFont="1" applyAlignment="1" applyProtection="1">
      <alignment horizontal="left" vertical="center"/>
    </xf>
    <xf numFmtId="0" fontId="15" fillId="0" borderId="0" xfId="0" applyFont="1" applyBorder="1" applyProtection="1"/>
    <xf numFmtId="0" fontId="15" fillId="0" borderId="0" xfId="0" applyFont="1" applyBorder="1"/>
    <xf numFmtId="1" fontId="5" fillId="0" borderId="0" xfId="0" applyNumberFormat="1" applyFont="1" applyAlignment="1" applyProtection="1">
      <alignment horizontal="center" vertical="center"/>
    </xf>
    <xf numFmtId="16" fontId="16" fillId="0" borderId="24" xfId="0" applyNumberFormat="1" applyFont="1" applyFill="1" applyBorder="1" applyAlignment="1" applyProtection="1">
      <alignment horizontal="center" vertical="center"/>
    </xf>
    <xf numFmtId="4" fontId="16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6" fillId="0" borderId="4" xfId="0" quotePrefix="1" applyFont="1" applyFill="1" applyBorder="1" applyAlignment="1" applyProtection="1">
      <alignment horizontal="center" vertical="center"/>
    </xf>
    <xf numFmtId="4" fontId="16" fillId="0" borderId="26" xfId="0" applyNumberFormat="1" applyFont="1" applyFill="1" applyBorder="1" applyAlignment="1" applyProtection="1">
      <alignment horizontal="center" vertical="center"/>
    </xf>
    <xf numFmtId="4" fontId="9" fillId="0" borderId="8" xfId="0" applyNumberFormat="1" applyFont="1" applyFill="1" applyBorder="1" applyAlignment="1" applyProtection="1">
      <alignment horizontal="center" vertical="center"/>
    </xf>
    <xf numFmtId="4" fontId="9" fillId="0" borderId="26" xfId="0" applyNumberFormat="1" applyFont="1" applyFill="1" applyBorder="1" applyAlignment="1" applyProtection="1">
      <alignment horizontal="center" vertical="center"/>
    </xf>
    <xf numFmtId="3" fontId="16" fillId="0" borderId="27" xfId="0" applyNumberFormat="1" applyFont="1" applyFill="1" applyBorder="1" applyAlignment="1" applyProtection="1">
      <alignment horizontal="center" vertical="center"/>
    </xf>
    <xf numFmtId="3" fontId="16" fillId="0" borderId="28" xfId="0" applyNumberFormat="1" applyFont="1" applyFill="1" applyBorder="1" applyAlignment="1" applyProtection="1">
      <alignment horizontal="center" vertical="center"/>
    </xf>
    <xf numFmtId="4" fontId="16" fillId="0" borderId="29" xfId="0" applyNumberFormat="1" applyFont="1" applyFill="1" applyBorder="1" applyAlignment="1" applyProtection="1">
      <alignment horizontal="center" vertical="center"/>
    </xf>
    <xf numFmtId="0" fontId="15" fillId="0" borderId="30" xfId="0" quotePrefix="1" applyFont="1" applyBorder="1" applyAlignment="1" applyProtection="1">
      <alignment horizontal="center" vertical="center"/>
    </xf>
    <xf numFmtId="0" fontId="15" fillId="0" borderId="31" xfId="0" applyFont="1" applyBorder="1" applyAlignment="1" applyProtection="1">
      <alignment horizontal="center" vertical="center"/>
    </xf>
    <xf numFmtId="0" fontId="15" fillId="0" borderId="32" xfId="0" quotePrefix="1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1" fillId="0" borderId="30" xfId="0" quotePrefix="1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</xf>
    <xf numFmtId="165" fontId="15" fillId="0" borderId="35" xfId="0" applyNumberFormat="1" applyFont="1" applyFill="1" applyBorder="1" applyAlignment="1" applyProtection="1">
      <alignment horizontal="center" vertical="center"/>
      <protection locked="0"/>
    </xf>
    <xf numFmtId="165" fontId="15" fillId="0" borderId="21" xfId="0" applyNumberFormat="1" applyFont="1" applyFill="1" applyBorder="1" applyAlignment="1" applyProtection="1">
      <alignment horizontal="center" vertical="center"/>
      <protection locked="0"/>
    </xf>
    <xf numFmtId="3" fontId="16" fillId="0" borderId="35" xfId="0" applyNumberFormat="1" applyFont="1" applyFill="1" applyBorder="1" applyAlignment="1" applyProtection="1">
      <alignment horizontal="center" vertical="center"/>
    </xf>
    <xf numFmtId="165" fontId="16" fillId="0" borderId="35" xfId="0" applyNumberFormat="1" applyFont="1" applyFill="1" applyBorder="1" applyAlignment="1" applyProtection="1">
      <alignment horizontal="center" vertical="center"/>
    </xf>
    <xf numFmtId="3" fontId="16" fillId="0" borderId="36" xfId="0" applyNumberFormat="1" applyFont="1" applyFill="1" applyBorder="1" applyAlignment="1" applyProtection="1">
      <alignment horizontal="center" vertical="center"/>
    </xf>
    <xf numFmtId="165" fontId="16" fillId="0" borderId="36" xfId="0" applyNumberFormat="1" applyFont="1" applyFill="1" applyBorder="1" applyAlignment="1" applyProtection="1">
      <alignment horizontal="center" vertical="center"/>
    </xf>
    <xf numFmtId="3" fontId="16" fillId="0" borderId="21" xfId="0" applyNumberFormat="1" applyFont="1" applyFill="1" applyBorder="1" applyAlignment="1" applyProtection="1">
      <alignment horizontal="center" vertical="center"/>
    </xf>
    <xf numFmtId="165" fontId="16" fillId="0" borderId="21" xfId="0" applyNumberFormat="1" applyFont="1" applyFill="1" applyBorder="1" applyAlignment="1" applyProtection="1">
      <alignment horizontal="center" vertical="center"/>
    </xf>
    <xf numFmtId="4" fontId="16" fillId="0" borderId="37" xfId="0" applyNumberFormat="1" applyFont="1" applyFill="1" applyBorder="1" applyAlignment="1" applyProtection="1">
      <alignment horizontal="center" vertical="center"/>
    </xf>
    <xf numFmtId="3" fontId="16" fillId="0" borderId="2" xfId="0" applyNumberFormat="1" applyFont="1" applyFill="1" applyBorder="1" applyAlignment="1" applyProtection="1">
      <alignment horizontal="center" vertical="center"/>
    </xf>
    <xf numFmtId="4" fontId="15" fillId="0" borderId="38" xfId="0" applyNumberFormat="1" applyFont="1" applyFill="1" applyBorder="1" applyAlignment="1" applyProtection="1">
      <alignment horizontal="center" vertical="center"/>
    </xf>
    <xf numFmtId="4" fontId="15" fillId="0" borderId="39" xfId="0" applyNumberFormat="1" applyFont="1" applyFill="1" applyBorder="1" applyAlignment="1" applyProtection="1">
      <alignment horizontal="center" vertical="center"/>
    </xf>
    <xf numFmtId="4" fontId="15" fillId="0" borderId="40" xfId="0" applyNumberFormat="1" applyFont="1" applyFill="1" applyBorder="1" applyAlignment="1" applyProtection="1">
      <alignment horizontal="center" vertical="center"/>
    </xf>
    <xf numFmtId="4" fontId="15" fillId="0" borderId="41" xfId="0" applyNumberFormat="1" applyFont="1" applyFill="1" applyBorder="1" applyAlignment="1" applyProtection="1">
      <alignment horizontal="center" vertical="center"/>
    </xf>
    <xf numFmtId="4" fontId="16" fillId="0" borderId="8" xfId="0" applyNumberFormat="1" applyFont="1" applyFill="1" applyBorder="1" applyAlignment="1" applyProtection="1">
      <alignment horizontal="center" vertical="center"/>
    </xf>
    <xf numFmtId="0" fontId="10" fillId="0" borderId="0" xfId="0" quotePrefix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4" fontId="15" fillId="0" borderId="42" xfId="0" quotePrefix="1" applyNumberFormat="1" applyFont="1" applyFill="1" applyBorder="1" applyAlignment="1" applyProtection="1">
      <alignment horizontal="center" vertical="center"/>
    </xf>
    <xf numFmtId="4" fontId="15" fillId="0" borderId="43" xfId="0" quotePrefix="1" applyNumberFormat="1" applyFont="1" applyFill="1" applyBorder="1" applyAlignment="1" applyProtection="1">
      <alignment horizontal="center" vertical="center"/>
    </xf>
    <xf numFmtId="4" fontId="15" fillId="0" borderId="13" xfId="0" quotePrefix="1" applyNumberFormat="1" applyFont="1" applyFill="1" applyBorder="1" applyAlignment="1" applyProtection="1">
      <alignment horizontal="center" vertical="center"/>
    </xf>
    <xf numFmtId="4" fontId="15" fillId="0" borderId="12" xfId="0" quotePrefix="1" applyNumberFormat="1" applyFont="1" applyFill="1" applyBorder="1" applyAlignment="1" applyProtection="1">
      <alignment horizontal="center" vertical="center"/>
    </xf>
    <xf numFmtId="4" fontId="15" fillId="0" borderId="26" xfId="0" quotePrefix="1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31" fillId="0" borderId="0" xfId="4" applyFont="1" applyProtection="1"/>
    <xf numFmtId="0" fontId="15" fillId="0" borderId="0" xfId="4" applyProtection="1"/>
    <xf numFmtId="0" fontId="5" fillId="0" borderId="44" xfId="4" applyFont="1" applyBorder="1" applyAlignment="1" applyProtection="1">
      <alignment horizontal="center" vertical="center" wrapText="1"/>
    </xf>
    <xf numFmtId="0" fontId="5" fillId="0" borderId="44" xfId="4" applyFont="1" applyBorder="1" applyAlignment="1" applyProtection="1">
      <alignment horizontal="left" vertical="center" wrapText="1"/>
    </xf>
    <xf numFmtId="0" fontId="4" fillId="0" borderId="0" xfId="4" applyFont="1" applyBorder="1" applyAlignment="1" applyProtection="1">
      <alignment horizontal="center" vertical="center"/>
    </xf>
    <xf numFmtId="0" fontId="4" fillId="0" borderId="0" xfId="4" applyFont="1" applyBorder="1" applyAlignment="1" applyProtection="1">
      <alignment vertical="center"/>
    </xf>
    <xf numFmtId="4" fontId="4" fillId="0" borderId="0" xfId="4" applyNumberFormat="1" applyFont="1" applyBorder="1" applyAlignment="1" applyProtection="1">
      <alignment vertical="center"/>
    </xf>
    <xf numFmtId="0" fontId="15" fillId="0" borderId="0" xfId="4" applyFill="1" applyAlignment="1" applyProtection="1">
      <alignment horizontal="left" vertical="center" wrapText="1"/>
    </xf>
    <xf numFmtId="0" fontId="15" fillId="0" borderId="0" xfId="4" applyAlignment="1" applyProtection="1">
      <alignment vertical="center"/>
    </xf>
    <xf numFmtId="0" fontId="34" fillId="0" borderId="0" xfId="4" applyFont="1" applyProtection="1"/>
    <xf numFmtId="0" fontId="32" fillId="0" borderId="0" xfId="4" applyFont="1" applyBorder="1" applyAlignment="1" applyProtection="1">
      <alignment horizontal="right" vertical="center"/>
    </xf>
    <xf numFmtId="4" fontId="32" fillId="0" borderId="0" xfId="4" applyNumberFormat="1" applyFont="1" applyBorder="1" applyAlignment="1" applyProtection="1">
      <alignment vertical="center"/>
    </xf>
    <xf numFmtId="0" fontId="15" fillId="0" borderId="0" xfId="4" applyFont="1" applyBorder="1" applyAlignment="1" applyProtection="1">
      <alignment horizontal="center" vertical="center"/>
    </xf>
    <xf numFmtId="0" fontId="16" fillId="0" borderId="0" xfId="4" applyFont="1" applyBorder="1" applyAlignment="1" applyProtection="1">
      <alignment horizontal="right" vertical="center"/>
    </xf>
    <xf numFmtId="4" fontId="16" fillId="0" borderId="0" xfId="4" applyNumberFormat="1" applyFont="1" applyBorder="1" applyAlignment="1" applyProtection="1">
      <alignment vertical="center"/>
    </xf>
    <xf numFmtId="0" fontId="20" fillId="0" borderId="0" xfId="4" applyFont="1" applyBorder="1" applyAlignment="1" applyProtection="1">
      <alignment horizontal="center" vertical="center"/>
    </xf>
    <xf numFmtId="0" fontId="32" fillId="0" borderId="0" xfId="4" applyFont="1" applyBorder="1" applyAlignment="1" applyProtection="1">
      <alignment horizontal="center" vertical="center"/>
    </xf>
    <xf numFmtId="0" fontId="32" fillId="0" borderId="0" xfId="4" applyFont="1" applyBorder="1" applyAlignment="1" applyProtection="1">
      <alignment horizontal="left" vertical="center" wrapText="1"/>
    </xf>
    <xf numFmtId="0" fontId="4" fillId="0" borderId="0" xfId="4" applyFont="1" applyBorder="1" applyAlignment="1" applyProtection="1">
      <alignment horizontal="left" vertical="center" wrapText="1"/>
    </xf>
    <xf numFmtId="0" fontId="32" fillId="0" borderId="0" xfId="4" applyFont="1" applyBorder="1" applyAlignment="1" applyProtection="1">
      <alignment horizontal="right" vertical="center" wrapText="1"/>
    </xf>
    <xf numFmtId="4" fontId="10" fillId="0" borderId="61" xfId="4" applyNumberFormat="1" applyFont="1" applyFill="1" applyBorder="1" applyAlignment="1" applyProtection="1">
      <alignment horizontal="right" vertical="center"/>
      <protection locked="0"/>
    </xf>
    <xf numFmtId="4" fontId="10" fillId="0" borderId="62" xfId="4" applyNumberFormat="1" applyFont="1" applyFill="1" applyBorder="1" applyAlignment="1" applyProtection="1">
      <alignment horizontal="right" vertical="center"/>
      <protection locked="0"/>
    </xf>
    <xf numFmtId="4" fontId="11" fillId="0" borderId="47" xfId="4" applyNumberFormat="1" applyFont="1" applyFill="1" applyBorder="1" applyAlignment="1" applyProtection="1">
      <alignment vertical="center"/>
      <protection locked="0"/>
    </xf>
    <xf numFmtId="14" fontId="16" fillId="0" borderId="16" xfId="4" applyNumberFormat="1" applyFont="1" applyFill="1" applyBorder="1" applyAlignment="1" applyProtection="1">
      <alignment horizontal="center" vertical="center" wrapText="1"/>
      <protection locked="0"/>
    </xf>
    <xf numFmtId="14" fontId="16" fillId="0" borderId="16" xfId="4" applyNumberFormat="1" applyFont="1" applyFill="1" applyBorder="1" applyAlignment="1" applyProtection="1">
      <alignment horizontal="left" vertical="center" wrapText="1"/>
      <protection locked="0"/>
    </xf>
    <xf numFmtId="4" fontId="10" fillId="0" borderId="61" xfId="4" applyNumberFormat="1" applyFont="1" applyFill="1" applyBorder="1" applyAlignment="1" applyProtection="1">
      <alignment vertical="center"/>
      <protection locked="0"/>
    </xf>
    <xf numFmtId="4" fontId="10" fillId="0" borderId="58" xfId="4" applyNumberFormat="1" applyFont="1" applyFill="1" applyBorder="1" applyAlignment="1" applyProtection="1">
      <alignment vertical="center"/>
      <protection locked="0"/>
    </xf>
    <xf numFmtId="4" fontId="16" fillId="0" borderId="29" xfId="4" applyNumberFormat="1" applyFont="1" applyFill="1" applyBorder="1" applyAlignment="1" applyProtection="1">
      <alignment vertical="center"/>
    </xf>
    <xf numFmtId="4" fontId="10" fillId="0" borderId="62" xfId="4" applyNumberFormat="1" applyFont="1" applyFill="1" applyBorder="1" applyAlignment="1" applyProtection="1">
      <alignment vertical="center"/>
      <protection locked="0"/>
    </xf>
    <xf numFmtId="4" fontId="10" fillId="0" borderId="63" xfId="4" applyNumberFormat="1" applyFont="1" applyFill="1" applyBorder="1" applyAlignment="1" applyProtection="1">
      <alignment vertical="center"/>
      <protection locked="0"/>
    </xf>
    <xf numFmtId="4" fontId="15" fillId="0" borderId="61" xfId="4" applyNumberFormat="1" applyFill="1" applyBorder="1" applyProtection="1">
      <protection locked="0"/>
    </xf>
    <xf numFmtId="4" fontId="10" fillId="0" borderId="58" xfId="4" applyNumberFormat="1" applyFont="1" applyFill="1" applyBorder="1" applyProtection="1"/>
    <xf numFmtId="4" fontId="10" fillId="0" borderId="58" xfId="4" applyNumberFormat="1" applyFont="1" applyFill="1" applyBorder="1" applyAlignment="1" applyProtection="1">
      <alignment vertical="center"/>
    </xf>
    <xf numFmtId="4" fontId="11" fillId="0" borderId="58" xfId="4" applyNumberFormat="1" applyFont="1" applyFill="1" applyBorder="1" applyAlignment="1" applyProtection="1">
      <alignment vertical="center"/>
    </xf>
    <xf numFmtId="3" fontId="16" fillId="0" borderId="28" xfId="4" applyNumberFormat="1" applyFont="1" applyFill="1" applyBorder="1" applyAlignment="1" applyProtection="1">
      <alignment horizontal="center" vertical="center"/>
    </xf>
    <xf numFmtId="0" fontId="16" fillId="0" borderId="66" xfId="4" applyFont="1" applyFill="1" applyBorder="1" applyAlignment="1" applyProtection="1">
      <alignment vertical="center" wrapText="1"/>
    </xf>
    <xf numFmtId="4" fontId="16" fillId="0" borderId="29" xfId="4" applyNumberFormat="1" applyFont="1" applyFill="1" applyBorder="1" applyAlignment="1" applyProtection="1">
      <alignment horizontal="right" vertical="center"/>
    </xf>
    <xf numFmtId="0" fontId="10" fillId="0" borderId="51" xfId="4" applyFont="1" applyFill="1" applyBorder="1" applyProtection="1"/>
    <xf numFmtId="0" fontId="10" fillId="0" borderId="19" xfId="4" applyFont="1" applyFill="1" applyBorder="1" applyProtection="1"/>
    <xf numFmtId="3" fontId="16" fillId="0" borderId="64" xfId="4" applyNumberFormat="1" applyFont="1" applyFill="1" applyBorder="1" applyAlignment="1" applyProtection="1">
      <alignment horizontal="center" vertical="center"/>
    </xf>
    <xf numFmtId="0" fontId="16" fillId="0" borderId="44" xfId="4" applyFont="1" applyFill="1" applyBorder="1" applyAlignment="1" applyProtection="1">
      <alignment horizontal="right" vertical="center" wrapText="1"/>
    </xf>
    <xf numFmtId="4" fontId="16" fillId="0" borderId="60" xfId="4" applyNumberFormat="1" applyFont="1" applyFill="1" applyBorder="1" applyAlignment="1" applyProtection="1">
      <alignment horizontal="right" vertical="center" wrapText="1"/>
    </xf>
    <xf numFmtId="0" fontId="11" fillId="0" borderId="51" xfId="4" applyFont="1" applyFill="1" applyBorder="1" applyAlignment="1" applyProtection="1">
      <alignment horizontal="center" vertical="center"/>
    </xf>
    <xf numFmtId="0" fontId="11" fillId="0" borderId="19" xfId="4" applyFont="1" applyFill="1" applyBorder="1" applyAlignment="1" applyProtection="1">
      <alignment vertical="center"/>
    </xf>
    <xf numFmtId="3" fontId="10" fillId="0" borderId="51" xfId="4" applyNumberFormat="1" applyFont="1" applyFill="1" applyBorder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1" fillId="0" borderId="0" xfId="4" applyFont="1" applyFill="1" applyBorder="1" applyAlignment="1" applyProtection="1">
      <alignment horizontal="right" vertical="center" wrapText="1"/>
    </xf>
    <xf numFmtId="0" fontId="11" fillId="0" borderId="0" xfId="4" applyFont="1" applyFill="1" applyBorder="1" applyAlignment="1" applyProtection="1">
      <alignment vertical="center"/>
    </xf>
    <xf numFmtId="0" fontId="10" fillId="0" borderId="51" xfId="4" applyFont="1" applyFill="1" applyBorder="1" applyAlignment="1" applyProtection="1">
      <alignment vertical="center"/>
    </xf>
    <xf numFmtId="0" fontId="10" fillId="0" borderId="51" xfId="4" applyFont="1" applyFill="1" applyBorder="1" applyAlignment="1" applyProtection="1">
      <alignment horizontal="center" vertical="center"/>
    </xf>
    <xf numFmtId="0" fontId="11" fillId="0" borderId="19" xfId="4" applyFont="1" applyFill="1" applyBorder="1" applyAlignment="1" applyProtection="1">
      <alignment horizontal="right" vertical="center" wrapText="1"/>
    </xf>
    <xf numFmtId="0" fontId="11" fillId="0" borderId="70" xfId="4" applyFont="1" applyFill="1" applyBorder="1" applyAlignment="1" applyProtection="1">
      <alignment horizontal="center" vertical="center"/>
    </xf>
    <xf numFmtId="0" fontId="14" fillId="0" borderId="46" xfId="4" applyFont="1" applyFill="1" applyBorder="1" applyAlignment="1" applyProtection="1">
      <alignment horizontal="right" vertical="center"/>
    </xf>
    <xf numFmtId="0" fontId="29" fillId="0" borderId="0" xfId="4" applyFont="1" applyFill="1" applyAlignment="1" applyProtection="1">
      <alignment vertical="center" wrapText="1"/>
    </xf>
    <xf numFmtId="0" fontId="28" fillId="0" borderId="0" xfId="4" applyFont="1" applyFill="1" applyAlignment="1" applyProtection="1">
      <alignment horizontal="right" vertical="center" wrapText="1"/>
    </xf>
    <xf numFmtId="0" fontId="30" fillId="0" borderId="0" xfId="4" applyFont="1" applyFill="1" applyAlignment="1" applyProtection="1">
      <alignment horizontal="center" vertical="center" wrapText="1"/>
    </xf>
    <xf numFmtId="0" fontId="28" fillId="0" borderId="0" xfId="4" applyFont="1" applyFill="1" applyAlignment="1" applyProtection="1">
      <alignment horizontal="center" vertical="center" wrapText="1"/>
    </xf>
    <xf numFmtId="0" fontId="29" fillId="0" borderId="0" xfId="4" applyFont="1" applyFill="1" applyBorder="1" applyAlignment="1" applyProtection="1">
      <alignment horizontal="center" vertical="center" wrapText="1"/>
    </xf>
    <xf numFmtId="0" fontId="29" fillId="0" borderId="0" xfId="4" applyFont="1" applyFill="1" applyBorder="1" applyAlignment="1" applyProtection="1">
      <alignment vertical="center" wrapText="1"/>
    </xf>
    <xf numFmtId="0" fontId="9" fillId="2" borderId="45" xfId="4" applyFont="1" applyFill="1" applyBorder="1" applyAlignment="1" applyProtection="1">
      <alignment horizontal="center" vertical="center"/>
    </xf>
    <xf numFmtId="0" fontId="9" fillId="2" borderId="46" xfId="4" applyFont="1" applyFill="1" applyBorder="1" applyAlignment="1" applyProtection="1">
      <alignment horizontal="center" vertical="center" wrapText="1"/>
    </xf>
    <xf numFmtId="0" fontId="9" fillId="2" borderId="47" xfId="4" applyFont="1" applyFill="1" applyBorder="1" applyAlignment="1" applyProtection="1">
      <alignment horizontal="center" vertical="center"/>
    </xf>
    <xf numFmtId="0" fontId="9" fillId="2" borderId="48" xfId="4" applyFont="1" applyFill="1" applyBorder="1" applyAlignment="1" applyProtection="1">
      <alignment horizontal="center" vertical="center"/>
    </xf>
    <xf numFmtId="3" fontId="10" fillId="0" borderId="52" xfId="4" applyNumberFormat="1" applyFont="1" applyBorder="1" applyAlignment="1" applyProtection="1">
      <alignment horizontal="center" vertical="center"/>
    </xf>
    <xf numFmtId="0" fontId="10" fillId="0" borderId="50" xfId="4" applyFont="1" applyBorder="1" applyAlignment="1" applyProtection="1">
      <alignment vertical="center" wrapText="1"/>
    </xf>
    <xf numFmtId="1" fontId="10" fillId="0" borderId="49" xfId="4" applyNumberFormat="1" applyFont="1" applyFill="1" applyBorder="1" applyAlignment="1" applyProtection="1">
      <alignment horizontal="center" vertical="center"/>
    </xf>
    <xf numFmtId="0" fontId="10" fillId="0" borderId="50" xfId="4" applyFont="1" applyFill="1" applyBorder="1" applyAlignment="1" applyProtection="1">
      <alignment vertical="center"/>
    </xf>
    <xf numFmtId="4" fontId="10" fillId="0" borderId="61" xfId="4" applyNumberFormat="1" applyFont="1" applyFill="1" applyBorder="1" applyAlignment="1" applyProtection="1">
      <alignment horizontal="right" vertical="center"/>
    </xf>
    <xf numFmtId="1" fontId="10" fillId="0" borderId="52" xfId="4" applyNumberFormat="1" applyFont="1" applyFill="1" applyBorder="1" applyAlignment="1" applyProtection="1">
      <alignment horizontal="center" vertical="center"/>
    </xf>
    <xf numFmtId="0" fontId="16" fillId="0" borderId="1" xfId="4" applyFont="1" applyFill="1" applyBorder="1" applyAlignment="1" applyProtection="1">
      <alignment horizontal="center" vertical="center"/>
    </xf>
    <xf numFmtId="4" fontId="16" fillId="0" borderId="60" xfId="4" applyNumberFormat="1" applyFont="1" applyFill="1" applyBorder="1" applyAlignment="1" applyProtection="1">
      <alignment horizontal="right" vertical="center"/>
    </xf>
    <xf numFmtId="3" fontId="10" fillId="0" borderId="49" xfId="4" applyNumberFormat="1" applyFont="1" applyFill="1" applyBorder="1" applyAlignment="1" applyProtection="1">
      <alignment horizontal="center" vertical="center"/>
    </xf>
    <xf numFmtId="0" fontId="16" fillId="0" borderId="64" xfId="4" applyFont="1" applyFill="1" applyBorder="1" applyAlignment="1" applyProtection="1">
      <alignment horizontal="center" vertical="center"/>
    </xf>
    <xf numFmtId="3" fontId="10" fillId="0" borderId="52" xfId="4" applyNumberFormat="1" applyFont="1" applyFill="1" applyBorder="1" applyAlignment="1" applyProtection="1">
      <alignment horizontal="center" vertical="center"/>
    </xf>
    <xf numFmtId="0" fontId="10" fillId="0" borderId="50" xfId="4" applyFont="1" applyFill="1" applyBorder="1" applyAlignment="1" applyProtection="1">
      <alignment vertical="center" wrapText="1"/>
    </xf>
    <xf numFmtId="3" fontId="10" fillId="0" borderId="65" xfId="4" applyNumberFormat="1" applyFont="1" applyFill="1" applyBorder="1" applyAlignment="1" applyProtection="1">
      <alignment horizontal="center" vertical="center"/>
    </xf>
    <xf numFmtId="0" fontId="16" fillId="0" borderId="28" xfId="4" applyFont="1" applyFill="1" applyBorder="1" applyAlignment="1" applyProtection="1">
      <alignment horizontal="center" vertical="center"/>
    </xf>
    <xf numFmtId="0" fontId="16" fillId="0" borderId="66" xfId="4" applyFont="1" applyFill="1" applyBorder="1" applyAlignment="1" applyProtection="1">
      <alignment horizontal="right" vertical="center" wrapText="1"/>
    </xf>
    <xf numFmtId="4" fontId="16" fillId="0" borderId="29" xfId="4" applyNumberFormat="1" applyFont="1" applyFill="1" applyBorder="1" applyAlignment="1" applyProtection="1">
      <alignment horizontal="right" vertical="center" wrapText="1"/>
    </xf>
    <xf numFmtId="0" fontId="16" fillId="0" borderId="66" xfId="4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horizontal="left" vertical="center"/>
    </xf>
    <xf numFmtId="3" fontId="10" fillId="0" borderId="67" xfId="4" applyNumberFormat="1" applyFont="1" applyFill="1" applyBorder="1" applyAlignment="1" applyProtection="1">
      <alignment horizontal="center" vertical="center"/>
    </xf>
    <xf numFmtId="0" fontId="10" fillId="0" borderId="16" xfId="4" applyFont="1" applyFill="1" applyBorder="1" applyAlignment="1" applyProtection="1">
      <alignment vertical="center"/>
    </xf>
    <xf numFmtId="3" fontId="10" fillId="0" borderId="53" xfId="4" applyNumberFormat="1" applyFont="1" applyFill="1" applyBorder="1" applyAlignment="1" applyProtection="1">
      <alignment horizontal="center" vertical="center"/>
    </xf>
    <xf numFmtId="0" fontId="10" fillId="0" borderId="54" xfId="4" applyFont="1" applyFill="1" applyBorder="1" applyAlignment="1" applyProtection="1">
      <alignment vertical="center"/>
    </xf>
    <xf numFmtId="0" fontId="15" fillId="0" borderId="56" xfId="4" applyFill="1" applyBorder="1" applyProtection="1"/>
    <xf numFmtId="0" fontId="16" fillId="0" borderId="68" xfId="4" applyFont="1" applyFill="1" applyBorder="1" applyAlignment="1" applyProtection="1">
      <alignment horizontal="center"/>
    </xf>
    <xf numFmtId="0" fontId="16" fillId="0" borderId="36" xfId="4" applyFont="1" applyFill="1" applyBorder="1" applyAlignment="1" applyProtection="1">
      <alignment horizontal="right" vertical="center"/>
    </xf>
    <xf numFmtId="4" fontId="16" fillId="0" borderId="29" xfId="4" applyNumberFormat="1" applyFont="1" applyFill="1" applyBorder="1" applyProtection="1"/>
    <xf numFmtId="3" fontId="10" fillId="0" borderId="55" xfId="4" applyNumberFormat="1" applyFont="1" applyFill="1" applyBorder="1" applyAlignment="1" applyProtection="1">
      <alignment horizontal="center" vertical="center"/>
    </xf>
    <xf numFmtId="0" fontId="10" fillId="0" borderId="69" xfId="4" applyFont="1" applyFill="1" applyBorder="1" applyAlignment="1" applyProtection="1">
      <alignment vertical="center"/>
    </xf>
    <xf numFmtId="3" fontId="11" fillId="0" borderId="44" xfId="4" applyNumberFormat="1" applyFont="1" applyFill="1" applyBorder="1" applyAlignment="1" applyProtection="1">
      <alignment horizontal="center" vertical="center"/>
    </xf>
    <xf numFmtId="0" fontId="16" fillId="0" borderId="2" xfId="4" applyFont="1" applyFill="1" applyBorder="1" applyAlignment="1" applyProtection="1">
      <alignment horizontal="right" vertical="center" wrapText="1"/>
    </xf>
    <xf numFmtId="4" fontId="16" fillId="0" borderId="60" xfId="4" applyNumberFormat="1" applyFont="1" applyFill="1" applyBorder="1" applyAlignment="1" applyProtection="1">
      <alignment vertical="center"/>
    </xf>
    <xf numFmtId="0" fontId="10" fillId="0" borderId="16" xfId="4" applyFont="1" applyFill="1" applyBorder="1" applyAlignment="1" applyProtection="1">
      <alignment vertical="center" wrapText="1"/>
    </xf>
    <xf numFmtId="0" fontId="10" fillId="0" borderId="56" xfId="4" applyFont="1" applyFill="1" applyBorder="1" applyAlignment="1" applyProtection="1">
      <alignment vertical="center" wrapText="1"/>
    </xf>
    <xf numFmtId="3" fontId="11" fillId="0" borderId="45" xfId="4" applyNumberFormat="1" applyFont="1" applyFill="1" applyBorder="1" applyAlignment="1" applyProtection="1">
      <alignment horizontal="center" vertical="center"/>
    </xf>
    <xf numFmtId="0" fontId="16" fillId="0" borderId="46" xfId="4" applyFont="1" applyFill="1" applyBorder="1" applyAlignment="1" applyProtection="1">
      <alignment horizontal="right" vertical="center" wrapText="1"/>
    </xf>
    <xf numFmtId="3" fontId="11" fillId="0" borderId="57" xfId="4" applyNumberFormat="1" applyFont="1" applyFill="1" applyBorder="1" applyAlignment="1" applyProtection="1">
      <alignment horizontal="center" vertical="center"/>
    </xf>
    <xf numFmtId="0" fontId="16" fillId="0" borderId="0" xfId="4" applyFont="1" applyFill="1" applyBorder="1" applyAlignment="1" applyProtection="1">
      <alignment horizontal="right" vertical="center" wrapText="1"/>
    </xf>
    <xf numFmtId="3" fontId="11" fillId="0" borderId="59" xfId="4" applyNumberFormat="1" applyFont="1" applyFill="1" applyBorder="1" applyAlignment="1" applyProtection="1">
      <alignment horizontal="center" vertical="center"/>
    </xf>
    <xf numFmtId="4" fontId="11" fillId="0" borderId="60" xfId="4" applyNumberFormat="1" applyFont="1" applyFill="1" applyBorder="1" applyAlignment="1" applyProtection="1">
      <alignment vertical="center"/>
    </xf>
    <xf numFmtId="0" fontId="20" fillId="0" borderId="70" xfId="4" applyFont="1" applyFill="1" applyBorder="1" applyAlignment="1" applyProtection="1">
      <alignment horizontal="center" vertical="center"/>
    </xf>
    <xf numFmtId="4" fontId="11" fillId="0" borderId="47" xfId="4" applyNumberFormat="1" applyFont="1" applyFill="1" applyBorder="1" applyAlignment="1" applyProtection="1">
      <alignment vertical="center"/>
    </xf>
    <xf numFmtId="4" fontId="16" fillId="0" borderId="47" xfId="4" applyNumberFormat="1" applyFont="1" applyFill="1" applyBorder="1" applyAlignment="1" applyProtection="1">
      <alignment vertical="center"/>
    </xf>
    <xf numFmtId="4" fontId="9" fillId="0" borderId="70" xfId="4" applyNumberFormat="1" applyFont="1" applyFill="1" applyBorder="1" applyAlignment="1" applyProtection="1">
      <alignment horizontal="center" vertical="center"/>
    </xf>
    <xf numFmtId="4" fontId="9" fillId="0" borderId="46" xfId="4" applyNumberFormat="1" applyFont="1" applyFill="1" applyBorder="1" applyAlignment="1" applyProtection="1">
      <alignment horizontal="center" vertical="center"/>
    </xf>
    <xf numFmtId="4" fontId="9" fillId="0" borderId="23" xfId="4" applyNumberFormat="1" applyFont="1" applyFill="1" applyBorder="1" applyAlignment="1" applyProtection="1">
      <alignment horizontal="center" vertical="center"/>
    </xf>
    <xf numFmtId="0" fontId="16" fillId="0" borderId="67" xfId="4" applyFont="1" applyFill="1" applyBorder="1" applyAlignment="1" applyProtection="1">
      <alignment horizontal="center" vertical="center"/>
    </xf>
    <xf numFmtId="0" fontId="16" fillId="0" borderId="71" xfId="4" applyFont="1" applyFill="1" applyBorder="1" applyAlignment="1" applyProtection="1">
      <alignment horizontal="left" vertical="center" wrapText="1"/>
    </xf>
    <xf numFmtId="4" fontId="11" fillId="0" borderId="62" xfId="4" applyNumberFormat="1" applyFont="1" applyFill="1" applyBorder="1" applyAlignment="1" applyProtection="1">
      <alignment vertical="center"/>
    </xf>
    <xf numFmtId="0" fontId="32" fillId="0" borderId="28" xfId="4" applyFont="1" applyBorder="1" applyAlignment="1" applyProtection="1">
      <alignment horizontal="center" vertical="center"/>
    </xf>
    <xf numFmtId="0" fontId="14" fillId="0" borderId="36" xfId="4" applyFont="1" applyBorder="1" applyAlignment="1" applyProtection="1">
      <alignment horizontal="right" vertical="center" wrapText="1"/>
    </xf>
    <xf numFmtId="4" fontId="11" fillId="0" borderId="29" xfId="4" applyNumberFormat="1" applyFont="1" applyFill="1" applyBorder="1" applyAlignment="1" applyProtection="1">
      <alignment vertical="center"/>
    </xf>
    <xf numFmtId="0" fontId="32" fillId="0" borderId="28" xfId="4" applyFont="1" applyFill="1" applyBorder="1" applyAlignment="1" applyProtection="1">
      <alignment horizontal="center" vertical="center"/>
    </xf>
    <xf numFmtId="0" fontId="14" fillId="0" borderId="36" xfId="4" applyFont="1" applyFill="1" applyBorder="1" applyAlignment="1" applyProtection="1">
      <alignment horizontal="right" vertical="center" wrapText="1"/>
    </xf>
    <xf numFmtId="0" fontId="33" fillId="0" borderId="0" xfId="4" applyFont="1" applyFill="1" applyAlignment="1" applyProtection="1">
      <alignment horizontal="center" vertical="center" wrapText="1"/>
    </xf>
    <xf numFmtId="0" fontId="10" fillId="0" borderId="0" xfId="4" applyFont="1" applyProtection="1"/>
    <xf numFmtId="0" fontId="9" fillId="0" borderId="0" xfId="0" applyFont="1" applyFill="1" applyBorder="1" applyAlignment="1" applyProtection="1"/>
    <xf numFmtId="0" fontId="15" fillId="0" borderId="0" xfId="4" applyProtection="1"/>
    <xf numFmtId="0" fontId="35" fillId="0" borderId="0" xfId="5" applyBorder="1" applyAlignment="1" applyProtection="1">
      <alignment horizontal="center" vertical="center"/>
    </xf>
    <xf numFmtId="0" fontId="35" fillId="0" borderId="0" xfId="5" applyAlignment="1" applyProtection="1">
      <alignment horizontal="center" vertical="center"/>
    </xf>
    <xf numFmtId="0" fontId="37" fillId="0" borderId="16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0" fillId="0" borderId="0" xfId="0" applyFont="1"/>
    <xf numFmtId="0" fontId="46" fillId="0" borderId="112" xfId="0" applyFont="1" applyBorder="1" applyAlignment="1" applyProtection="1">
      <alignment horizontal="center" vertical="center"/>
      <protection locked="0"/>
    </xf>
    <xf numFmtId="164" fontId="16" fillId="0" borderId="22" xfId="0" applyNumberFormat="1" applyFont="1" applyBorder="1" applyAlignment="1" applyProtection="1">
      <alignment horizontal="center" vertical="center" wrapText="1"/>
    </xf>
    <xf numFmtId="0" fontId="39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47" fillId="0" borderId="0" xfId="0" applyFont="1" applyBorder="1" applyAlignment="1" applyProtection="1">
      <alignment vertical="center"/>
    </xf>
    <xf numFmtId="0" fontId="16" fillId="0" borderId="112" xfId="0" applyFont="1" applyBorder="1" applyAlignment="1" applyProtection="1">
      <alignment vertical="center"/>
    </xf>
    <xf numFmtId="0" fontId="16" fillId="0" borderId="112" xfId="0" applyFont="1" applyBorder="1" applyAlignment="1" applyProtection="1">
      <alignment horizontal="center" vertical="center"/>
    </xf>
    <xf numFmtId="0" fontId="27" fillId="0" borderId="112" xfId="0" applyFont="1" applyBorder="1" applyAlignment="1" applyProtection="1">
      <alignment horizontal="right" vertical="center"/>
    </xf>
    <xf numFmtId="0" fontId="2" fillId="0" borderId="112" xfId="0" applyFont="1" applyBorder="1" applyAlignment="1" applyProtection="1">
      <alignment horizontal="center" vertical="center"/>
    </xf>
    <xf numFmtId="0" fontId="45" fillId="0" borderId="112" xfId="0" applyFont="1" applyBorder="1" applyAlignment="1" applyProtection="1">
      <alignment horizontal="right" vertical="center"/>
    </xf>
    <xf numFmtId="0" fontId="2" fillId="0" borderId="112" xfId="0" applyFont="1" applyBorder="1" applyAlignment="1" applyProtection="1">
      <alignment horizontal="left" vertical="center" wrapText="1"/>
    </xf>
    <xf numFmtId="0" fontId="2" fillId="0" borderId="112" xfId="0" applyFont="1" applyBorder="1" applyAlignment="1" applyProtection="1">
      <alignment horizontal="center" vertical="center" wrapText="1"/>
    </xf>
    <xf numFmtId="0" fontId="42" fillId="0" borderId="0" xfId="0" applyFont="1" applyBorder="1" applyAlignment="1" applyProtection="1">
      <alignment vertical="center"/>
    </xf>
    <xf numFmtId="0" fontId="35" fillId="0" borderId="0" xfId="5" applyAlignment="1" applyProtection="1">
      <alignment vertical="center"/>
    </xf>
    <xf numFmtId="0" fontId="0" fillId="0" borderId="0" xfId="0" applyBorder="1" applyAlignment="1" applyProtection="1">
      <alignment vertical="top" wrapText="1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14" fillId="5" borderId="108" xfId="0" applyFont="1" applyFill="1" applyBorder="1" applyAlignment="1">
      <alignment horizontal="center" vertical="center"/>
    </xf>
    <xf numFmtId="0" fontId="14" fillId="5" borderId="109" xfId="0" applyFont="1" applyFill="1" applyBorder="1" applyAlignment="1">
      <alignment horizontal="center" vertical="center" wrapText="1"/>
    </xf>
    <xf numFmtId="0" fontId="14" fillId="5" borderId="109" xfId="0" applyFont="1" applyFill="1" applyBorder="1" applyAlignment="1">
      <alignment horizontal="center" vertical="center"/>
    </xf>
    <xf numFmtId="3" fontId="0" fillId="0" borderId="110" xfId="0" applyNumberForma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 wrapText="1"/>
    </xf>
    <xf numFmtId="3" fontId="0" fillId="0" borderId="118" xfId="0" applyNumberForma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 wrapText="1"/>
    </xf>
    <xf numFmtId="164" fontId="9" fillId="0" borderId="123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64" fontId="0" fillId="0" borderId="112" xfId="0" applyNumberFormat="1" applyBorder="1" applyAlignment="1" applyProtection="1">
      <alignment horizontal="center" vertical="center"/>
      <protection locked="0"/>
    </xf>
    <xf numFmtId="164" fontId="0" fillId="0" borderId="119" xfId="0" applyNumberForma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</xf>
    <xf numFmtId="0" fontId="9" fillId="6" borderId="0" xfId="0" applyFont="1" applyFill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44" fillId="0" borderId="0" xfId="3" applyFont="1" applyFill="1" applyBorder="1" applyAlignment="1" applyProtection="1">
      <alignment horizontal="center"/>
    </xf>
    <xf numFmtId="0" fontId="9" fillId="0" borderId="0" xfId="3" applyFont="1" applyFill="1" applyBorder="1" applyAlignment="1" applyProtection="1">
      <alignment horizontal="center"/>
    </xf>
    <xf numFmtId="0" fontId="25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center" vertical="center" wrapText="1"/>
      <protection locked="0"/>
    </xf>
    <xf numFmtId="0" fontId="9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 vertical="center"/>
    </xf>
    <xf numFmtId="0" fontId="43" fillId="0" borderId="44" xfId="0" applyFont="1" applyBorder="1" applyAlignment="1" applyProtection="1">
      <alignment horizontal="center" vertical="top" wrapText="1"/>
    </xf>
    <xf numFmtId="0" fontId="22" fillId="0" borderId="0" xfId="0" applyFont="1" applyAlignment="1" applyProtection="1">
      <alignment horizontal="center"/>
    </xf>
    <xf numFmtId="0" fontId="6" fillId="0" borderId="70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46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 wrapText="1"/>
    </xf>
    <xf numFmtId="0" fontId="14" fillId="0" borderId="46" xfId="0" applyFont="1" applyBorder="1" applyAlignment="1" applyProtection="1">
      <alignment horizontal="center" vertical="center" wrapText="1"/>
    </xf>
    <xf numFmtId="0" fontId="14" fillId="0" borderId="23" xfId="0" applyFont="1" applyBorder="1" applyAlignment="1" applyProtection="1">
      <alignment horizontal="center" vertical="center" wrapText="1"/>
    </xf>
    <xf numFmtId="0" fontId="6" fillId="2" borderId="22" xfId="0" applyFont="1" applyFill="1" applyBorder="1" applyAlignment="1" applyProtection="1">
      <alignment horizontal="center" vertical="center"/>
    </xf>
    <xf numFmtId="0" fontId="14" fillId="0" borderId="46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46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9" fillId="0" borderId="70" xfId="0" applyFont="1" applyFill="1" applyBorder="1" applyAlignment="1" applyProtection="1">
      <alignment horizontal="center" vertical="center"/>
    </xf>
    <xf numFmtId="0" fontId="9" fillId="0" borderId="46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45" xfId="4" applyFont="1" applyBorder="1" applyAlignment="1" applyProtection="1">
      <alignment horizontal="center" vertical="center"/>
    </xf>
    <xf numFmtId="0" fontId="9" fillId="0" borderId="73" xfId="4" applyFont="1" applyBorder="1" applyAlignment="1" applyProtection="1">
      <alignment horizontal="center" vertical="center"/>
    </xf>
    <xf numFmtId="0" fontId="9" fillId="0" borderId="70" xfId="4" applyFont="1" applyFill="1" applyBorder="1" applyAlignment="1" applyProtection="1">
      <alignment horizontal="center" vertical="center"/>
    </xf>
    <xf numFmtId="0" fontId="9" fillId="0" borderId="48" xfId="4" applyFont="1" applyFill="1" applyBorder="1" applyAlignment="1" applyProtection="1">
      <alignment horizontal="center" vertical="center"/>
    </xf>
    <xf numFmtId="0" fontId="16" fillId="0" borderId="0" xfId="4" applyFont="1" applyBorder="1" applyAlignment="1" applyProtection="1">
      <alignment horizontal="center" vertical="center"/>
    </xf>
    <xf numFmtId="0" fontId="28" fillId="0" borderId="0" xfId="4" applyFont="1" applyFill="1" applyAlignment="1" applyProtection="1">
      <alignment horizontal="center" vertical="center" wrapText="1"/>
    </xf>
    <xf numFmtId="0" fontId="39" fillId="0" borderId="0" xfId="4" applyFont="1" applyFill="1" applyAlignment="1" applyProtection="1">
      <alignment horizontal="right" vertical="center" wrapText="1"/>
    </xf>
    <xf numFmtId="0" fontId="39" fillId="0" borderId="0" xfId="4" applyFont="1" applyFill="1" applyAlignment="1" applyProtection="1">
      <alignment horizontal="center" vertical="center" wrapText="1"/>
    </xf>
    <xf numFmtId="0" fontId="29" fillId="0" borderId="0" xfId="4" applyFont="1" applyFill="1" applyBorder="1" applyAlignment="1" applyProtection="1">
      <alignment horizontal="center" vertical="center" wrapText="1"/>
    </xf>
    <xf numFmtId="0" fontId="6" fillId="2" borderId="70" xfId="4" applyFont="1" applyFill="1" applyBorder="1" applyAlignment="1" applyProtection="1">
      <alignment horizontal="center" vertical="center"/>
    </xf>
    <xf numFmtId="0" fontId="6" fillId="2" borderId="46" xfId="4" applyFont="1" applyFill="1" applyBorder="1" applyAlignment="1" applyProtection="1">
      <alignment horizontal="center" vertical="center"/>
    </xf>
    <xf numFmtId="0" fontId="6" fillId="2" borderId="23" xfId="4" applyFont="1" applyFill="1" applyBorder="1" applyAlignment="1" applyProtection="1">
      <alignment horizontal="center" vertical="center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0" fillId="0" borderId="119" xfId="0" applyBorder="1" applyAlignment="1" applyProtection="1">
      <alignment horizontal="center" vertical="center"/>
      <protection locked="0"/>
    </xf>
    <xf numFmtId="0" fontId="0" fillId="0" borderId="120" xfId="0" applyBorder="1" applyAlignment="1" applyProtection="1">
      <alignment horizontal="center" vertical="center"/>
      <protection locked="0"/>
    </xf>
    <xf numFmtId="0" fontId="9" fillId="0" borderId="121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37" fillId="0" borderId="0" xfId="0" applyFont="1" applyFill="1" applyBorder="1" applyAlignment="1" applyProtection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14" fillId="5" borderId="109" xfId="0" applyFont="1" applyFill="1" applyBorder="1" applyAlignment="1">
      <alignment horizontal="center" vertical="center"/>
    </xf>
    <xf numFmtId="0" fontId="14" fillId="5" borderId="116" xfId="0" applyFont="1" applyFill="1" applyBorder="1" applyAlignment="1">
      <alignment horizontal="center" vertical="center"/>
    </xf>
    <xf numFmtId="165" fontId="16" fillId="0" borderId="20" xfId="0" applyNumberFormat="1" applyFont="1" applyFill="1" applyBorder="1" applyAlignment="1" applyProtection="1">
      <alignment horizontal="center" vertical="center"/>
    </xf>
    <xf numFmtId="165" fontId="16" fillId="0" borderId="2" xfId="0" applyNumberFormat="1" applyFont="1" applyFill="1" applyBorder="1" applyAlignment="1" applyProtection="1">
      <alignment horizontal="center" vertical="center"/>
    </xf>
    <xf numFmtId="165" fontId="15" fillId="0" borderId="17" xfId="0" applyNumberFormat="1" applyFont="1" applyFill="1" applyBorder="1" applyAlignment="1" applyProtection="1">
      <alignment horizontal="center" vertical="center"/>
      <protection locked="0"/>
    </xf>
    <xf numFmtId="165" fontId="15" fillId="0" borderId="115" xfId="0" applyNumberFormat="1" applyFont="1" applyFill="1" applyBorder="1" applyAlignment="1" applyProtection="1">
      <alignment horizontal="center" vertical="center"/>
      <protection locked="0"/>
    </xf>
    <xf numFmtId="165" fontId="15" fillId="0" borderId="20" xfId="0" applyNumberFormat="1" applyFont="1" applyFill="1" applyBorder="1" applyAlignment="1" applyProtection="1">
      <alignment horizontal="center" vertical="center"/>
      <protection locked="0"/>
    </xf>
    <xf numFmtId="0" fontId="11" fillId="0" borderId="74" xfId="0" applyFont="1" applyBorder="1" applyAlignment="1" applyProtection="1">
      <alignment horizontal="center" vertical="center"/>
    </xf>
    <xf numFmtId="0" fontId="11" fillId="0" borderId="80" xfId="0" applyFont="1" applyBorder="1" applyAlignment="1" applyProtection="1">
      <alignment horizontal="center" vertical="center"/>
    </xf>
    <xf numFmtId="0" fontId="14" fillId="0" borderId="42" xfId="0" applyFont="1" applyBorder="1" applyAlignment="1" applyProtection="1">
      <alignment horizontal="center" vertical="center" wrapText="1"/>
    </xf>
    <xf numFmtId="0" fontId="14" fillId="0" borderId="83" xfId="0" applyFont="1" applyBorder="1" applyAlignment="1" applyProtection="1">
      <alignment horizontal="center" vertical="center" wrapText="1"/>
    </xf>
    <xf numFmtId="0" fontId="14" fillId="0" borderId="84" xfId="0" applyFont="1" applyBorder="1" applyAlignment="1" applyProtection="1">
      <alignment horizontal="center" vertical="center" wrapText="1"/>
    </xf>
    <xf numFmtId="4" fontId="10" fillId="0" borderId="38" xfId="0" applyNumberFormat="1" applyFont="1" applyBorder="1" applyAlignment="1" applyProtection="1">
      <alignment horizontal="center" vertical="center" wrapText="1"/>
    </xf>
    <xf numFmtId="4" fontId="10" fillId="0" borderId="98" xfId="0" applyNumberFormat="1" applyFont="1" applyBorder="1" applyAlignment="1" applyProtection="1">
      <alignment horizontal="center" vertical="center" wrapText="1"/>
    </xf>
    <xf numFmtId="4" fontId="10" fillId="0" borderId="99" xfId="0" applyNumberFormat="1" applyFont="1" applyBorder="1" applyAlignment="1" applyProtection="1">
      <alignment horizontal="center" vertical="center" wrapText="1"/>
    </xf>
    <xf numFmtId="0" fontId="9" fillId="0" borderId="95" xfId="0" applyFont="1" applyBorder="1" applyAlignment="1" applyProtection="1">
      <alignment horizontal="center" vertical="center" wrapText="1"/>
    </xf>
    <xf numFmtId="0" fontId="9" fillId="0" borderId="72" xfId="0" applyFont="1" applyBorder="1" applyAlignment="1" applyProtection="1">
      <alignment horizontal="center" vertical="center" wrapText="1"/>
    </xf>
    <xf numFmtId="0" fontId="9" fillId="0" borderId="100" xfId="0" applyFont="1" applyBorder="1" applyAlignment="1" applyProtection="1">
      <alignment horizontal="center" vertical="center" wrapText="1"/>
    </xf>
    <xf numFmtId="4" fontId="16" fillId="0" borderId="92" xfId="0" applyNumberFormat="1" applyFont="1" applyFill="1" applyBorder="1" applyAlignment="1" applyProtection="1">
      <alignment horizontal="center" vertical="center"/>
    </xf>
    <xf numFmtId="4" fontId="16" fillId="0" borderId="93" xfId="0" applyNumberFormat="1" applyFont="1" applyFill="1" applyBorder="1" applyAlignment="1" applyProtection="1">
      <alignment horizontal="center" vertical="center"/>
    </xf>
    <xf numFmtId="165" fontId="16" fillId="0" borderId="92" xfId="0" applyNumberFormat="1" applyFont="1" applyFill="1" applyBorder="1" applyAlignment="1" applyProtection="1">
      <alignment horizontal="center" vertical="center"/>
    </xf>
    <xf numFmtId="165" fontId="16" fillId="0" borderId="93" xfId="0" applyNumberFormat="1" applyFont="1" applyFill="1" applyBorder="1" applyAlignment="1" applyProtection="1">
      <alignment horizontal="center" vertical="center"/>
    </xf>
    <xf numFmtId="0" fontId="32" fillId="0" borderId="74" xfId="0" applyFont="1" applyBorder="1" applyAlignment="1" applyProtection="1">
      <alignment horizontal="center" vertical="center" wrapText="1"/>
    </xf>
    <xf numFmtId="0" fontId="32" fillId="0" borderId="75" xfId="0" applyFont="1" applyBorder="1" applyAlignment="1" applyProtection="1">
      <alignment horizontal="center" vertical="center" wrapText="1"/>
    </xf>
    <xf numFmtId="0" fontId="32" fillId="0" borderId="79" xfId="0" applyFont="1" applyBorder="1" applyAlignment="1" applyProtection="1">
      <alignment horizontal="center" vertical="center"/>
    </xf>
    <xf numFmtId="0" fontId="32" fillId="0" borderId="75" xfId="0" applyFont="1" applyBorder="1" applyAlignment="1" applyProtection="1">
      <alignment horizontal="center" vertical="center"/>
    </xf>
    <xf numFmtId="3" fontId="15" fillId="0" borderId="17" xfId="0" applyNumberFormat="1" applyFont="1" applyFill="1" applyBorder="1" applyAlignment="1" applyProtection="1">
      <alignment horizontal="center" vertical="center"/>
      <protection locked="0"/>
    </xf>
    <xf numFmtId="3" fontId="15" fillId="0" borderId="19" xfId="0" applyNumberFormat="1" applyFont="1" applyFill="1" applyBorder="1" applyAlignment="1" applyProtection="1">
      <alignment horizontal="center" vertical="center"/>
      <protection locked="0"/>
    </xf>
    <xf numFmtId="3" fontId="15" fillId="0" borderId="115" xfId="0" applyNumberFormat="1" applyFont="1" applyFill="1" applyBorder="1" applyAlignment="1" applyProtection="1">
      <alignment horizontal="center" vertical="center"/>
      <protection locked="0"/>
    </xf>
    <xf numFmtId="3" fontId="16" fillId="0" borderId="20" xfId="0" applyNumberFormat="1" applyFont="1" applyFill="1" applyBorder="1" applyAlignment="1" applyProtection="1">
      <alignment horizontal="center" vertical="center"/>
    </xf>
    <xf numFmtId="3" fontId="16" fillId="0" borderId="2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4" fontId="16" fillId="0" borderId="78" xfId="0" applyNumberFormat="1" applyFont="1" applyFill="1" applyBorder="1" applyAlignment="1" applyProtection="1">
      <alignment horizontal="center" vertical="center"/>
    </xf>
    <xf numFmtId="4" fontId="16" fillId="0" borderId="77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4" fontId="16" fillId="0" borderId="94" xfId="0" applyNumberFormat="1" applyFont="1" applyFill="1" applyBorder="1" applyAlignment="1" applyProtection="1">
      <alignment horizontal="center" vertical="center"/>
    </xf>
    <xf numFmtId="0" fontId="14" fillId="0" borderId="95" xfId="0" applyFont="1" applyFill="1" applyBorder="1" applyAlignment="1" applyProtection="1">
      <alignment horizontal="center" vertical="center" wrapText="1"/>
    </xf>
    <xf numFmtId="0" fontId="14" fillId="0" borderId="96" xfId="0" applyFont="1" applyFill="1" applyBorder="1" applyAlignment="1" applyProtection="1">
      <alignment horizontal="center" vertical="center" wrapText="1"/>
    </xf>
    <xf numFmtId="0" fontId="14" fillId="0" borderId="59" xfId="0" applyFont="1" applyFill="1" applyBorder="1" applyAlignment="1" applyProtection="1">
      <alignment horizontal="center" vertical="center" wrapText="1"/>
    </xf>
    <xf numFmtId="0" fontId="14" fillId="0" borderId="97" xfId="0" applyFont="1" applyFill="1" applyBorder="1" applyAlignment="1" applyProtection="1">
      <alignment horizontal="center" vertical="center" wrapText="1"/>
    </xf>
    <xf numFmtId="3" fontId="16" fillId="0" borderId="17" xfId="0" applyNumberFormat="1" applyFont="1" applyFill="1" applyBorder="1" applyAlignment="1" applyProtection="1">
      <alignment horizontal="center" vertical="center"/>
    </xf>
    <xf numFmtId="165" fontId="16" fillId="0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6" fillId="0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71" xfId="0" applyFont="1" applyBorder="1" applyAlignment="1" applyProtection="1">
      <alignment horizontal="center" vertical="center" wrapText="1"/>
    </xf>
    <xf numFmtId="0" fontId="32" fillId="0" borderId="74" xfId="0" applyFont="1" applyBorder="1" applyAlignment="1" applyProtection="1">
      <alignment horizontal="center" vertical="center"/>
    </xf>
    <xf numFmtId="4" fontId="15" fillId="0" borderId="76" xfId="0" applyNumberFormat="1" applyFont="1" applyFill="1" applyBorder="1" applyAlignment="1" applyProtection="1">
      <alignment horizontal="center" vertical="center"/>
    </xf>
    <xf numFmtId="4" fontId="15" fillId="0" borderId="77" xfId="0" applyNumberFormat="1" applyFont="1" applyFill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 wrapText="1"/>
    </xf>
    <xf numFmtId="0" fontId="11" fillId="0" borderId="83" xfId="0" applyFont="1" applyBorder="1" applyAlignment="1" applyProtection="1">
      <alignment horizontal="center" vertical="center" wrapText="1"/>
    </xf>
    <xf numFmtId="0" fontId="11" fillId="0" borderId="84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top"/>
    </xf>
    <xf numFmtId="0" fontId="0" fillId="0" borderId="85" xfId="0" applyBorder="1" applyAlignment="1" applyProtection="1">
      <alignment horizontal="center"/>
    </xf>
    <xf numFmtId="0" fontId="13" fillId="0" borderId="59" xfId="0" applyFont="1" applyBorder="1" applyAlignment="1" applyProtection="1">
      <alignment horizontal="center" vertical="top"/>
    </xf>
    <xf numFmtId="0" fontId="0" fillId="0" borderId="44" xfId="0" applyBorder="1" applyAlignment="1" applyProtection="1">
      <alignment horizontal="center"/>
    </xf>
    <xf numFmtId="0" fontId="0" fillId="0" borderId="86" xfId="0" applyBorder="1" applyAlignment="1" applyProtection="1">
      <alignment horizontal="center"/>
    </xf>
    <xf numFmtId="0" fontId="10" fillId="0" borderId="87" xfId="0" applyFont="1" applyBorder="1" applyAlignment="1" applyProtection="1">
      <alignment horizontal="center" vertical="center" wrapText="1"/>
    </xf>
    <xf numFmtId="0" fontId="10" fillId="0" borderId="65" xfId="0" applyFont="1" applyBorder="1" applyAlignment="1" applyProtection="1">
      <alignment horizontal="center" vertical="center" wrapText="1"/>
    </xf>
    <xf numFmtId="0" fontId="10" fillId="0" borderId="88" xfId="0" applyFont="1" applyBorder="1" applyAlignment="1" applyProtection="1">
      <alignment horizontal="center" vertical="center" wrapText="1"/>
    </xf>
    <xf numFmtId="0" fontId="10" fillId="0" borderId="89" xfId="0" applyFont="1" applyBorder="1" applyAlignment="1" applyProtection="1">
      <alignment horizontal="center" vertical="center" wrapText="1"/>
    </xf>
    <xf numFmtId="0" fontId="10" fillId="0" borderId="90" xfId="0" applyFont="1" applyBorder="1" applyAlignment="1" applyProtection="1">
      <alignment horizontal="center" vertical="center" wrapText="1"/>
    </xf>
    <xf numFmtId="0" fontId="10" fillId="0" borderId="91" xfId="0" applyFont="1" applyBorder="1" applyAlignment="1" applyProtection="1">
      <alignment horizontal="center" vertical="center" wrapText="1"/>
    </xf>
    <xf numFmtId="4" fontId="15" fillId="0" borderId="81" xfId="0" applyNumberFormat="1" applyFont="1" applyFill="1" applyBorder="1" applyAlignment="1" applyProtection="1">
      <alignment horizontal="center" vertical="center"/>
    </xf>
    <xf numFmtId="4" fontId="15" fillId="0" borderId="82" xfId="0" applyNumberFormat="1" applyFont="1" applyFill="1" applyBorder="1" applyAlignment="1" applyProtection="1">
      <alignment horizontal="center" vertical="center"/>
    </xf>
    <xf numFmtId="0" fontId="11" fillId="0" borderId="75" xfId="0" applyFont="1" applyBorder="1" applyAlignment="1" applyProtection="1">
      <alignment horizontal="center" vertical="center"/>
    </xf>
    <xf numFmtId="0" fontId="11" fillId="0" borderId="7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16" fillId="4" borderId="113" xfId="0" applyFont="1" applyFill="1" applyBorder="1" applyAlignment="1" applyProtection="1">
      <alignment horizontal="center" vertical="center"/>
    </xf>
    <xf numFmtId="0" fontId="16" fillId="4" borderId="114" xfId="0" applyFont="1" applyFill="1" applyBorder="1" applyAlignment="1" applyProtection="1">
      <alignment horizontal="center" vertical="center"/>
    </xf>
    <xf numFmtId="0" fontId="16" fillId="4" borderId="111" xfId="0" applyFont="1" applyFill="1" applyBorder="1" applyAlignment="1" applyProtection="1">
      <alignment horizontal="center" vertical="center"/>
    </xf>
    <xf numFmtId="0" fontId="48" fillId="0" borderId="45" xfId="0" applyFont="1" applyBorder="1" applyAlignment="1" applyProtection="1">
      <alignment horizontal="center" vertical="center" wrapText="1"/>
    </xf>
    <xf numFmtId="0" fontId="48" fillId="0" borderId="73" xfId="0" applyFont="1" applyBorder="1" applyAlignment="1" applyProtection="1">
      <alignment horizontal="center" vertical="center" wrapText="1"/>
    </xf>
    <xf numFmtId="0" fontId="48" fillId="0" borderId="47" xfId="0" applyFont="1" applyBorder="1" applyAlignment="1" applyProtection="1">
      <alignment horizontal="center" vertical="center" wrapText="1"/>
    </xf>
    <xf numFmtId="0" fontId="0" fillId="0" borderId="113" xfId="0" applyBorder="1" applyAlignment="1" applyProtection="1">
      <alignment horizontal="left" vertical="top" wrapText="1"/>
      <protection locked="0"/>
    </xf>
    <xf numFmtId="0" fontId="0" fillId="0" borderId="114" xfId="0" applyBorder="1" applyAlignment="1" applyProtection="1">
      <alignment horizontal="left" vertical="top" wrapText="1"/>
      <protection locked="0"/>
    </xf>
    <xf numFmtId="0" fontId="0" fillId="0" borderId="111" xfId="0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</xf>
    <xf numFmtId="0" fontId="16" fillId="0" borderId="0" xfId="4" applyFont="1" applyAlignment="1" applyProtection="1">
      <alignment horizontal="left" vertical="center" wrapText="1"/>
    </xf>
    <xf numFmtId="0" fontId="1" fillId="0" borderId="16" xfId="5" applyFont="1" applyBorder="1" applyAlignment="1" applyProtection="1">
      <alignment horizontal="center" vertical="center"/>
      <protection locked="0"/>
    </xf>
    <xf numFmtId="0" fontId="35" fillId="0" borderId="16" xfId="5" applyBorder="1" applyAlignment="1" applyProtection="1">
      <alignment horizontal="center" vertical="center"/>
      <protection locked="0"/>
    </xf>
    <xf numFmtId="0" fontId="35" fillId="0" borderId="0" xfId="5" applyAlignment="1" applyProtection="1">
      <alignment horizontal="center" vertical="center" wrapText="1"/>
    </xf>
    <xf numFmtId="0" fontId="15" fillId="0" borderId="0" xfId="5" applyFont="1" applyAlignment="1" applyProtection="1">
      <alignment horizontal="center" vertical="center" wrapText="1"/>
    </xf>
    <xf numFmtId="0" fontId="35" fillId="0" borderId="0" xfId="5" applyAlignment="1" applyProtection="1">
      <alignment horizontal="center" vertical="center"/>
      <protection locked="0"/>
    </xf>
    <xf numFmtId="0" fontId="35" fillId="0" borderId="0" xfId="5" applyAlignment="1" applyProtection="1">
      <alignment horizontal="center" vertical="center"/>
    </xf>
    <xf numFmtId="4" fontId="42" fillId="0" borderId="57" xfId="0" applyNumberFormat="1" applyFont="1" applyBorder="1" applyAlignment="1" applyProtection="1">
      <alignment horizontal="center"/>
    </xf>
    <xf numFmtId="0" fontId="42" fillId="0" borderId="57" xfId="0" applyFont="1" applyBorder="1" applyAlignment="1" applyProtection="1">
      <alignment horizontal="center"/>
    </xf>
    <xf numFmtId="0" fontId="9" fillId="0" borderId="22" xfId="0" applyFont="1" applyBorder="1" applyAlignment="1" applyProtection="1">
      <alignment horizontal="center" vertical="center"/>
    </xf>
    <xf numFmtId="3" fontId="15" fillId="3" borderId="78" xfId="0" applyNumberFormat="1" applyFont="1" applyFill="1" applyBorder="1" applyAlignment="1" applyProtection="1">
      <alignment horizontal="center" vertical="center"/>
    </xf>
    <xf numFmtId="3" fontId="15" fillId="3" borderId="103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02" xfId="0" applyFont="1" applyBorder="1" applyAlignment="1" applyProtection="1">
      <alignment horizontal="center" vertical="center"/>
    </xf>
    <xf numFmtId="0" fontId="11" fillId="0" borderId="101" xfId="0" applyFont="1" applyBorder="1" applyAlignment="1" applyProtection="1">
      <alignment horizontal="center" vertical="center"/>
    </xf>
    <xf numFmtId="0" fontId="11" fillId="0" borderId="95" xfId="0" applyFont="1" applyFill="1" applyBorder="1" applyAlignment="1" applyProtection="1">
      <alignment horizontal="center" vertical="center"/>
    </xf>
    <xf numFmtId="0" fontId="11" fillId="0" borderId="59" xfId="0" applyFont="1" applyFill="1" applyBorder="1" applyAlignment="1" applyProtection="1">
      <alignment horizontal="center" vertical="center"/>
    </xf>
    <xf numFmtId="4" fontId="15" fillId="3" borderId="106" xfId="0" applyNumberFormat="1" applyFont="1" applyFill="1" applyBorder="1" applyAlignment="1" applyProtection="1">
      <alignment horizontal="center" vertical="center"/>
    </xf>
    <xf numFmtId="4" fontId="15" fillId="3" borderId="107" xfId="0" applyNumberFormat="1" applyFont="1" applyFill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83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85" xfId="0" applyFont="1" applyBorder="1" applyAlignment="1" applyProtection="1">
      <alignment horizontal="center" vertical="center" wrapText="1"/>
    </xf>
    <xf numFmtId="0" fontId="9" fillId="0" borderId="59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center" vertical="center" wrapText="1"/>
    </xf>
    <xf numFmtId="0" fontId="10" fillId="0" borderId="104" xfId="0" applyFont="1" applyBorder="1" applyAlignment="1" applyProtection="1">
      <alignment horizontal="center" vertical="center" wrapText="1"/>
    </xf>
    <xf numFmtId="0" fontId="10" fillId="0" borderId="51" xfId="0" applyFont="1" applyBorder="1" applyAlignment="1" applyProtection="1">
      <alignment horizontal="center" vertical="center" wrapText="1"/>
    </xf>
    <xf numFmtId="0" fontId="10" fillId="0" borderId="64" xfId="0" applyFont="1" applyBorder="1" applyAlignment="1" applyProtection="1">
      <alignment horizontal="center" vertical="center" wrapText="1"/>
    </xf>
    <xf numFmtId="0" fontId="10" fillId="0" borderId="105" xfId="0" applyFont="1" applyBorder="1" applyAlignment="1" applyProtection="1">
      <alignment horizontal="center" vertical="center" wrapText="1"/>
    </xf>
    <xf numFmtId="0" fontId="10" fillId="0" borderId="58" xfId="0" applyFont="1" applyBorder="1" applyAlignment="1" applyProtection="1">
      <alignment horizontal="center" vertical="center" wrapText="1"/>
    </xf>
    <xf numFmtId="0" fontId="10" fillId="0" borderId="60" xfId="0" applyFont="1" applyBorder="1" applyAlignment="1" applyProtection="1">
      <alignment horizontal="center" vertical="center" wrapText="1"/>
    </xf>
  </cellXfs>
  <cellStyles count="7">
    <cellStyle name="Euro" xfId="1"/>
    <cellStyle name="Euro 2" xfId="2"/>
    <cellStyle name="Lien hypertexte" xfId="3" builtinId="8"/>
    <cellStyle name="Lien hypertexte 2" xfId="6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colors>
    <mruColors>
      <color rgb="FF0033CC"/>
      <color rgb="FF0066FF"/>
      <color rgb="FF66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66675</xdr:rowOff>
        </xdr:from>
        <xdr:to>
          <xdr:col>1</xdr:col>
          <xdr:colOff>209550</xdr:colOff>
          <xdr:row>5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fc.cafrodez@caf.cnafmail.fr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1.doc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0"/>
  <dimension ref="A1:M32"/>
  <sheetViews>
    <sheetView showGridLines="0" tabSelected="1" workbookViewId="0">
      <selection activeCell="D8" sqref="D8:G8"/>
    </sheetView>
  </sheetViews>
  <sheetFormatPr baseColWidth="10" defaultRowHeight="12.75" x14ac:dyDescent="0.2"/>
  <cols>
    <col min="1" max="1" width="11.7109375" customWidth="1"/>
    <col min="2" max="3" width="12.85546875" customWidth="1"/>
    <col min="4" max="4" width="12.42578125" customWidth="1"/>
    <col min="5" max="5" width="11.85546875" customWidth="1"/>
    <col min="6" max="6" width="14.140625" customWidth="1"/>
    <col min="7" max="7" width="17.85546875" customWidth="1"/>
  </cols>
  <sheetData>
    <row r="1" spans="1:7" ht="27.75" x14ac:dyDescent="0.2">
      <c r="A1" s="280"/>
      <c r="B1" s="280"/>
      <c r="C1" s="280"/>
      <c r="D1" s="280"/>
      <c r="E1" s="280"/>
      <c r="F1" s="280"/>
      <c r="G1" s="280"/>
    </row>
    <row r="2" spans="1:7" ht="23.25" customHeight="1" x14ac:dyDescent="0.4">
      <c r="A2" s="281" t="s">
        <v>195</v>
      </c>
      <c r="B2" s="281"/>
      <c r="C2" s="281"/>
      <c r="D2" s="281"/>
      <c r="E2" s="281"/>
      <c r="F2" s="281"/>
      <c r="G2" s="281"/>
    </row>
    <row r="3" spans="1:7" ht="14.25" customHeight="1" x14ac:dyDescent="0.2">
      <c r="A3" s="1"/>
      <c r="B3" s="25"/>
      <c r="F3" s="25"/>
      <c r="G3" s="25"/>
    </row>
    <row r="4" spans="1:7" ht="24.75" customHeight="1" x14ac:dyDescent="0.4">
      <c r="A4" s="46"/>
      <c r="C4" s="265" t="s">
        <v>24</v>
      </c>
      <c r="D4" s="265"/>
      <c r="E4" s="54">
        <v>2016</v>
      </c>
      <c r="G4" s="47"/>
    </row>
    <row r="5" spans="1:7" ht="27.75" customHeight="1" x14ac:dyDescent="0.35">
      <c r="A5" s="267"/>
      <c r="B5" s="267"/>
      <c r="C5" s="267"/>
      <c r="D5" s="267"/>
      <c r="E5" s="267"/>
      <c r="F5" s="267"/>
      <c r="G5" s="267"/>
    </row>
    <row r="6" spans="1:7" ht="55.5" customHeight="1" thickBot="1" x14ac:dyDescent="0.25">
      <c r="A6" s="266" t="s">
        <v>165</v>
      </c>
      <c r="B6" s="266"/>
      <c r="C6" s="266"/>
      <c r="D6" s="266"/>
      <c r="E6" s="266"/>
      <c r="F6" s="266"/>
      <c r="G6" s="266"/>
    </row>
    <row r="7" spans="1:7" ht="29.25" customHeight="1" thickBot="1" x14ac:dyDescent="0.25">
      <c r="A7" s="282" t="s">
        <v>20</v>
      </c>
      <c r="B7" s="283"/>
      <c r="C7" s="283"/>
      <c r="D7" s="283"/>
      <c r="E7" s="283"/>
      <c r="F7" s="283"/>
      <c r="G7" s="284"/>
    </row>
    <row r="8" spans="1:7" ht="32.25" customHeight="1" thickBot="1" x14ac:dyDescent="0.25">
      <c r="A8" s="285" t="s">
        <v>25</v>
      </c>
      <c r="B8" s="286"/>
      <c r="C8" s="287"/>
      <c r="D8" s="268"/>
      <c r="E8" s="269"/>
      <c r="F8" s="269"/>
      <c r="G8" s="270"/>
    </row>
    <row r="9" spans="1:7" ht="45" customHeight="1" thickBot="1" x14ac:dyDescent="0.25">
      <c r="A9" s="274" t="s">
        <v>26</v>
      </c>
      <c r="B9" s="275"/>
      <c r="C9" s="276"/>
      <c r="D9" s="262"/>
      <c r="E9" s="263"/>
      <c r="F9" s="263"/>
      <c r="G9" s="264"/>
    </row>
    <row r="10" spans="1:7" ht="34.5" customHeight="1" thickBot="1" x14ac:dyDescent="0.25">
      <c r="A10" s="274" t="s">
        <v>27</v>
      </c>
      <c r="B10" s="275"/>
      <c r="C10" s="276"/>
      <c r="D10" s="262"/>
      <c r="E10" s="263"/>
      <c r="F10" s="263"/>
      <c r="G10" s="264"/>
    </row>
    <row r="11" spans="1:7" ht="32.25" customHeight="1" thickBot="1" x14ac:dyDescent="0.25">
      <c r="A11" s="274" t="s">
        <v>28</v>
      </c>
      <c r="B11" s="275"/>
      <c r="C11" s="276"/>
      <c r="D11" s="262"/>
      <c r="E11" s="263"/>
      <c r="F11" s="263"/>
      <c r="G11" s="264"/>
    </row>
    <row r="12" spans="1:7" ht="45" customHeight="1" thickBot="1" x14ac:dyDescent="0.25">
      <c r="A12" s="274" t="s">
        <v>29</v>
      </c>
      <c r="B12" s="275"/>
      <c r="C12" s="276"/>
      <c r="D12" s="271"/>
      <c r="E12" s="272"/>
      <c r="F12" s="272"/>
      <c r="G12" s="273"/>
    </row>
    <row r="13" spans="1:7" ht="28.5" customHeight="1" thickBot="1" x14ac:dyDescent="0.25">
      <c r="A13" s="274" t="s">
        <v>38</v>
      </c>
      <c r="B13" s="278"/>
      <c r="C13" s="279"/>
      <c r="D13" s="271"/>
      <c r="E13" s="272"/>
      <c r="F13" s="272"/>
      <c r="G13" s="273"/>
    </row>
    <row r="14" spans="1:7" ht="18.75" customHeight="1" thickBot="1" x14ac:dyDescent="0.25">
      <c r="A14" s="45"/>
      <c r="B14" s="1"/>
      <c r="C14" s="1"/>
      <c r="D14" s="1"/>
      <c r="E14" s="1"/>
      <c r="F14" s="1"/>
      <c r="G14" s="1"/>
    </row>
    <row r="15" spans="1:7" ht="28.5" customHeight="1" thickBot="1" x14ac:dyDescent="0.25">
      <c r="A15" s="277" t="s">
        <v>21</v>
      </c>
      <c r="B15" s="277"/>
      <c r="C15" s="277"/>
      <c r="D15" s="277"/>
      <c r="E15" s="277"/>
      <c r="F15" s="277"/>
      <c r="G15" s="277"/>
    </row>
    <row r="16" spans="1:7" ht="45.75" customHeight="1" thickBot="1" x14ac:dyDescent="0.25">
      <c r="A16" s="261" t="s">
        <v>30</v>
      </c>
      <c r="B16" s="261"/>
      <c r="C16" s="261"/>
      <c r="D16" s="271"/>
      <c r="E16" s="272"/>
      <c r="F16" s="272"/>
      <c r="G16" s="273"/>
    </row>
    <row r="17" spans="1:13" ht="29.25" customHeight="1" thickBot="1" x14ac:dyDescent="0.25">
      <c r="A17" s="48" t="s">
        <v>31</v>
      </c>
      <c r="B17" s="256"/>
      <c r="C17" s="256"/>
      <c r="D17" s="49" t="s">
        <v>32</v>
      </c>
      <c r="E17" s="256"/>
      <c r="F17" s="256"/>
      <c r="G17" s="256"/>
      <c r="J17" s="50"/>
    </row>
    <row r="18" spans="1:13" ht="32.25" customHeight="1" thickBot="1" x14ac:dyDescent="0.25">
      <c r="A18" s="254" t="s">
        <v>33</v>
      </c>
      <c r="B18" s="254"/>
      <c r="C18" s="254"/>
      <c r="D18" s="256"/>
      <c r="E18" s="256"/>
      <c r="F18" s="256"/>
      <c r="G18" s="256"/>
    </row>
    <row r="19" spans="1:13" s="1" customFormat="1" ht="19.5" customHeight="1" x14ac:dyDescent="0.2">
      <c r="A19" s="99"/>
      <c r="B19" s="99"/>
      <c r="C19" s="99"/>
      <c r="D19" s="223"/>
      <c r="E19" s="223"/>
      <c r="F19" s="223"/>
      <c r="G19" s="223"/>
    </row>
    <row r="20" spans="1:13" ht="33" customHeight="1" x14ac:dyDescent="0.2">
      <c r="A20" s="259" t="s">
        <v>166</v>
      </c>
      <c r="B20" s="259"/>
      <c r="C20" s="259"/>
      <c r="D20" s="259"/>
      <c r="E20" s="259"/>
      <c r="F20" s="259"/>
      <c r="G20" s="259"/>
    </row>
    <row r="21" spans="1:13" ht="8.25" customHeight="1" x14ac:dyDescent="0.2">
      <c r="A21" s="260"/>
      <c r="B21" s="260"/>
      <c r="C21" s="260"/>
      <c r="D21" s="260"/>
      <c r="E21" s="260"/>
      <c r="F21" s="260"/>
      <c r="G21" s="260"/>
    </row>
    <row r="22" spans="1:13" ht="15.75" x14ac:dyDescent="0.25">
      <c r="A22" s="257" t="s">
        <v>151</v>
      </c>
      <c r="B22" s="258"/>
      <c r="C22" s="258"/>
      <c r="D22" s="258"/>
      <c r="E22" s="258"/>
      <c r="F22" s="258"/>
      <c r="G22" s="258"/>
      <c r="H22" s="51"/>
      <c r="I22" s="51"/>
      <c r="J22" s="51"/>
      <c r="K22" s="51"/>
      <c r="L22" s="51"/>
      <c r="M22" s="51"/>
    </row>
    <row r="23" spans="1:13" x14ac:dyDescent="0.2">
      <c r="A23" s="55"/>
      <c r="B23" s="56"/>
      <c r="C23" s="56"/>
      <c r="D23" s="56"/>
      <c r="E23" s="56"/>
      <c r="F23" s="56"/>
      <c r="G23" s="55"/>
    </row>
    <row r="24" spans="1:13" s="225" customFormat="1" ht="57" customHeight="1" x14ac:dyDescent="0.2">
      <c r="A24" s="255"/>
      <c r="B24" s="255"/>
      <c r="C24" s="255"/>
      <c r="D24" s="255"/>
      <c r="E24" s="255"/>
      <c r="F24" s="255"/>
      <c r="G24" s="255"/>
    </row>
    <row r="25" spans="1:13" ht="15.75" customHeight="1" x14ac:dyDescent="0.2">
      <c r="A25" s="53"/>
      <c r="B25" s="53"/>
      <c r="C25" s="53"/>
      <c r="D25" s="53"/>
      <c r="E25" s="53"/>
      <c r="F25" s="53"/>
      <c r="G25" s="53"/>
    </row>
    <row r="32" spans="1:13" x14ac:dyDescent="0.2">
      <c r="C32" s="52"/>
    </row>
  </sheetData>
  <sheetProtection password="9D83" sheet="1" objects="1" scenarios="1" selectLockedCells="1"/>
  <mergeCells count="29">
    <mergeCell ref="D12:G12"/>
    <mergeCell ref="A1:G1"/>
    <mergeCell ref="A2:G2"/>
    <mergeCell ref="A7:G7"/>
    <mergeCell ref="A8:C8"/>
    <mergeCell ref="A16:C16"/>
    <mergeCell ref="D9:G9"/>
    <mergeCell ref="C4:D4"/>
    <mergeCell ref="A6:G6"/>
    <mergeCell ref="A5:G5"/>
    <mergeCell ref="D8:G8"/>
    <mergeCell ref="D16:G16"/>
    <mergeCell ref="A11:C11"/>
    <mergeCell ref="D10:G10"/>
    <mergeCell ref="A15:G15"/>
    <mergeCell ref="A10:C10"/>
    <mergeCell ref="A13:C13"/>
    <mergeCell ref="A9:C9"/>
    <mergeCell ref="D13:G13"/>
    <mergeCell ref="A12:C12"/>
    <mergeCell ref="D11:G11"/>
    <mergeCell ref="A18:C18"/>
    <mergeCell ref="A24:G24"/>
    <mergeCell ref="B17:C17"/>
    <mergeCell ref="E17:G17"/>
    <mergeCell ref="A22:G22"/>
    <mergeCell ref="D18:G18"/>
    <mergeCell ref="A20:G20"/>
    <mergeCell ref="A21:G21"/>
  </mergeCells>
  <phoneticPr fontId="4" type="noConversion"/>
  <hyperlinks>
    <hyperlink ref="A22" r:id="rId1"/>
  </hyperlinks>
  <printOptions horizontalCentered="1"/>
  <pageMargins left="0.39370078740157483" right="0.19685039370078741" top="0.39370078740157483" bottom="0.39370078740157483" header="0.51181102362204722" footer="0.51181102362204722"/>
  <pageSetup paperSize="9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4097" r:id="rId5">
          <objectPr defaultSize="0" autoPict="0" r:id="rId6">
            <anchor moveWithCells="1">
              <from>
                <xdr:col>0</xdr:col>
                <xdr:colOff>57150</xdr:colOff>
                <xdr:row>0</xdr:row>
                <xdr:rowOff>66675</xdr:rowOff>
              </from>
              <to>
                <xdr:col>1</xdr:col>
                <xdr:colOff>209550</xdr:colOff>
                <xdr:row>5</xdr:row>
                <xdr:rowOff>38100</xdr:rowOff>
              </to>
            </anchor>
          </objectPr>
        </oleObject>
      </mc:Choice>
      <mc:Fallback>
        <oleObject progId="Word.Document.8" shapeId="409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G84"/>
  <sheetViews>
    <sheetView showZeros="0" topLeftCell="A52" workbookViewId="0">
      <selection activeCell="C12" sqref="C12"/>
    </sheetView>
  </sheetViews>
  <sheetFormatPr baseColWidth="10" defaultRowHeight="12.75" x14ac:dyDescent="0.2"/>
  <cols>
    <col min="1" max="1" width="8.7109375" style="101" customWidth="1"/>
    <col min="2" max="2" width="52.7109375" style="101" customWidth="1"/>
    <col min="3" max="3" width="16.7109375" style="101" customWidth="1"/>
    <col min="4" max="4" width="8.7109375" style="101" customWidth="1"/>
    <col min="5" max="5" width="52.7109375" style="101" customWidth="1"/>
    <col min="6" max="6" width="16.7109375" style="101" customWidth="1"/>
    <col min="7" max="16384" width="11.42578125" style="101"/>
  </cols>
  <sheetData>
    <row r="1" spans="1:7" ht="39.75" customHeight="1" x14ac:dyDescent="0.25">
      <c r="A1" s="293" t="s">
        <v>196</v>
      </c>
      <c r="B1" s="293"/>
      <c r="C1" s="293"/>
      <c r="D1" s="153"/>
      <c r="E1" s="154" t="s">
        <v>39</v>
      </c>
      <c r="F1" s="155">
        <f>Dénomination!E4</f>
        <v>2016</v>
      </c>
      <c r="G1" s="100"/>
    </row>
    <row r="2" spans="1:7" ht="27" customHeight="1" x14ac:dyDescent="0.25">
      <c r="A2" s="156"/>
      <c r="B2" s="294" t="s">
        <v>40</v>
      </c>
      <c r="C2" s="294"/>
      <c r="D2" s="295" t="str">
        <f>IF(Dénomination!D8="","Merci de compléter la feuille Dénomination",Dénomination!D8)</f>
        <v>Merci de compléter la feuille Dénomination</v>
      </c>
      <c r="E2" s="295"/>
      <c r="F2" s="295"/>
      <c r="G2" s="100"/>
    </row>
    <row r="3" spans="1:7" s="108" customFormat="1" ht="39" customHeight="1" x14ac:dyDescent="0.2">
      <c r="A3" s="296" t="s">
        <v>41</v>
      </c>
      <c r="B3" s="296"/>
      <c r="C3" s="123"/>
      <c r="D3" s="157" t="s">
        <v>42</v>
      </c>
      <c r="E3" s="124"/>
      <c r="F3" s="158"/>
    </row>
    <row r="4" spans="1:7" s="108" customFormat="1" ht="16.5" customHeight="1" thickBot="1" x14ac:dyDescent="0.25">
      <c r="A4" s="102"/>
      <c r="B4" s="102"/>
      <c r="C4" s="103"/>
      <c r="D4" s="103"/>
      <c r="E4" s="103"/>
      <c r="F4" s="103"/>
    </row>
    <row r="5" spans="1:7" ht="27" customHeight="1" thickBot="1" x14ac:dyDescent="0.25">
      <c r="A5" s="297" t="s">
        <v>43</v>
      </c>
      <c r="B5" s="298"/>
      <c r="C5" s="299"/>
      <c r="D5" s="298" t="s">
        <v>44</v>
      </c>
      <c r="E5" s="298"/>
      <c r="F5" s="299"/>
    </row>
    <row r="6" spans="1:7" ht="21" customHeight="1" thickBot="1" x14ac:dyDescent="0.25">
      <c r="A6" s="159" t="s">
        <v>45</v>
      </c>
      <c r="B6" s="160" t="s">
        <v>46</v>
      </c>
      <c r="C6" s="161" t="s">
        <v>47</v>
      </c>
      <c r="D6" s="162" t="s">
        <v>45</v>
      </c>
      <c r="E6" s="160" t="s">
        <v>46</v>
      </c>
      <c r="F6" s="161" t="s">
        <v>47</v>
      </c>
    </row>
    <row r="7" spans="1:7" ht="15" customHeight="1" x14ac:dyDescent="0.2">
      <c r="A7" s="163">
        <v>606000</v>
      </c>
      <c r="B7" s="164" t="s">
        <v>48</v>
      </c>
      <c r="C7" s="120"/>
      <c r="D7" s="165">
        <v>70623</v>
      </c>
      <c r="E7" s="166" t="s">
        <v>49</v>
      </c>
      <c r="F7" s="167" t="str">
        <f>IF(Plages!D25="","",Récap!G17)</f>
        <v/>
      </c>
    </row>
    <row r="8" spans="1:7" ht="15" customHeight="1" x14ac:dyDescent="0.2">
      <c r="A8" s="163">
        <v>606200</v>
      </c>
      <c r="B8" s="164" t="s">
        <v>50</v>
      </c>
      <c r="C8" s="120"/>
      <c r="D8" s="165">
        <v>70642</v>
      </c>
      <c r="E8" s="166" t="s">
        <v>51</v>
      </c>
      <c r="F8" s="125"/>
    </row>
    <row r="9" spans="1:7" ht="15" customHeight="1" x14ac:dyDescent="0.2">
      <c r="A9" s="163">
        <v>606300</v>
      </c>
      <c r="B9" s="164" t="s">
        <v>52</v>
      </c>
      <c r="C9" s="120"/>
      <c r="D9" s="168">
        <v>708</v>
      </c>
      <c r="E9" s="166" t="s">
        <v>53</v>
      </c>
      <c r="F9" s="125"/>
    </row>
    <row r="10" spans="1:7" ht="15" customHeight="1" thickBot="1" x14ac:dyDescent="0.25">
      <c r="A10" s="163">
        <v>606400</v>
      </c>
      <c r="B10" s="164" t="s">
        <v>54</v>
      </c>
      <c r="C10" s="120"/>
      <c r="D10" s="169">
        <v>70</v>
      </c>
      <c r="E10" s="140" t="s">
        <v>55</v>
      </c>
      <c r="F10" s="170">
        <f>SUM(F7:F9)</f>
        <v>0</v>
      </c>
    </row>
    <row r="11" spans="1:7" ht="13.5" customHeight="1" x14ac:dyDescent="0.2">
      <c r="A11" s="163">
        <v>606810</v>
      </c>
      <c r="B11" s="164" t="s">
        <v>56</v>
      </c>
      <c r="C11" s="120"/>
      <c r="D11" s="171">
        <v>741</v>
      </c>
      <c r="E11" s="166" t="s">
        <v>57</v>
      </c>
      <c r="F11" s="125"/>
    </row>
    <row r="12" spans="1:7" ht="15" customHeight="1" x14ac:dyDescent="0.2">
      <c r="A12" s="163">
        <v>606820</v>
      </c>
      <c r="B12" s="164" t="s">
        <v>58</v>
      </c>
      <c r="C12" s="120"/>
      <c r="D12" s="171">
        <v>742</v>
      </c>
      <c r="E12" s="166" t="s">
        <v>59</v>
      </c>
      <c r="F12" s="125"/>
    </row>
    <row r="13" spans="1:7" ht="15" customHeight="1" x14ac:dyDescent="0.2">
      <c r="A13" s="163">
        <v>606860</v>
      </c>
      <c r="B13" s="164" t="s">
        <v>60</v>
      </c>
      <c r="C13" s="120"/>
      <c r="D13" s="171">
        <v>743</v>
      </c>
      <c r="E13" s="166" t="s">
        <v>61</v>
      </c>
      <c r="F13" s="125"/>
    </row>
    <row r="14" spans="1:7" ht="15" customHeight="1" thickBot="1" x14ac:dyDescent="0.25">
      <c r="A14" s="172">
        <v>60</v>
      </c>
      <c r="B14" s="140" t="s">
        <v>62</v>
      </c>
      <c r="C14" s="170">
        <f>SUM(C7:C13)</f>
        <v>0</v>
      </c>
      <c r="D14" s="171">
        <v>744</v>
      </c>
      <c r="E14" s="166" t="s">
        <v>63</v>
      </c>
      <c r="F14" s="125"/>
    </row>
    <row r="15" spans="1:7" ht="15" customHeight="1" x14ac:dyDescent="0.2">
      <c r="A15" s="173">
        <v>611000</v>
      </c>
      <c r="B15" s="174" t="s">
        <v>64</v>
      </c>
      <c r="C15" s="120"/>
      <c r="D15" s="165">
        <v>7451</v>
      </c>
      <c r="E15" s="166" t="s">
        <v>65</v>
      </c>
      <c r="F15" s="125"/>
    </row>
    <row r="16" spans="1:7" ht="15" customHeight="1" x14ac:dyDescent="0.2">
      <c r="A16" s="173">
        <v>612000</v>
      </c>
      <c r="B16" s="174" t="s">
        <v>66</v>
      </c>
      <c r="C16" s="120"/>
      <c r="D16" s="165">
        <v>7452</v>
      </c>
      <c r="E16" s="166" t="s">
        <v>67</v>
      </c>
      <c r="F16" s="125"/>
    </row>
    <row r="17" spans="1:6" ht="15" customHeight="1" x14ac:dyDescent="0.2">
      <c r="A17" s="173">
        <v>613000</v>
      </c>
      <c r="B17" s="174" t="s">
        <v>68</v>
      </c>
      <c r="C17" s="120"/>
      <c r="D17" s="171">
        <v>746</v>
      </c>
      <c r="E17" s="166" t="s">
        <v>69</v>
      </c>
      <c r="F17" s="125"/>
    </row>
    <row r="18" spans="1:6" ht="15" customHeight="1" x14ac:dyDescent="0.2">
      <c r="A18" s="173">
        <v>615000</v>
      </c>
      <c r="B18" s="174" t="s">
        <v>70</v>
      </c>
      <c r="C18" s="120"/>
      <c r="D18" s="173">
        <v>747</v>
      </c>
      <c r="E18" s="166" t="s">
        <v>71</v>
      </c>
      <c r="F18" s="125"/>
    </row>
    <row r="19" spans="1:6" ht="15" customHeight="1" x14ac:dyDescent="0.2">
      <c r="A19" s="173">
        <v>616000</v>
      </c>
      <c r="B19" s="174" t="s">
        <v>72</v>
      </c>
      <c r="C19" s="120"/>
      <c r="D19" s="175">
        <v>748</v>
      </c>
      <c r="E19" s="145" t="s">
        <v>73</v>
      </c>
      <c r="F19" s="126"/>
    </row>
    <row r="20" spans="1:6" ht="15" customHeight="1" thickBot="1" x14ac:dyDescent="0.25">
      <c r="A20" s="173">
        <v>617000</v>
      </c>
      <c r="B20" s="174" t="s">
        <v>74</v>
      </c>
      <c r="C20" s="120"/>
      <c r="D20" s="176">
        <v>74</v>
      </c>
      <c r="E20" s="177" t="s">
        <v>75</v>
      </c>
      <c r="F20" s="127">
        <f>SUM(F11:F19)</f>
        <v>0</v>
      </c>
    </row>
    <row r="21" spans="1:6" ht="15" customHeight="1" x14ac:dyDescent="0.2">
      <c r="A21" s="173">
        <v>618000</v>
      </c>
      <c r="B21" s="174" t="s">
        <v>76</v>
      </c>
      <c r="C21" s="120"/>
      <c r="D21" s="171">
        <v>754000</v>
      </c>
      <c r="E21" s="166" t="s">
        <v>77</v>
      </c>
      <c r="F21" s="125"/>
    </row>
    <row r="22" spans="1:6" ht="15" customHeight="1" x14ac:dyDescent="0.2">
      <c r="A22" s="173">
        <v>618800</v>
      </c>
      <c r="B22" s="174" t="s">
        <v>78</v>
      </c>
      <c r="C22" s="120"/>
      <c r="D22" s="171">
        <v>756000</v>
      </c>
      <c r="E22" s="166" t="s">
        <v>79</v>
      </c>
      <c r="F22" s="125"/>
    </row>
    <row r="23" spans="1:6" ht="15" customHeight="1" thickBot="1" x14ac:dyDescent="0.25">
      <c r="A23" s="172">
        <v>61</v>
      </c>
      <c r="B23" s="140" t="s">
        <v>80</v>
      </c>
      <c r="C23" s="178">
        <f>SUM(C15:C22)</f>
        <v>0</v>
      </c>
      <c r="D23" s="171">
        <v>758000</v>
      </c>
      <c r="E23" s="166" t="s">
        <v>81</v>
      </c>
      <c r="F23" s="125"/>
    </row>
    <row r="24" spans="1:6" ht="15" customHeight="1" thickBot="1" x14ac:dyDescent="0.25">
      <c r="A24" s="173">
        <v>621000</v>
      </c>
      <c r="B24" s="174" t="s">
        <v>82</v>
      </c>
      <c r="C24" s="120"/>
      <c r="D24" s="134">
        <v>75</v>
      </c>
      <c r="E24" s="179" t="s">
        <v>83</v>
      </c>
      <c r="F24" s="127">
        <f>SUM(F21:F23)</f>
        <v>0</v>
      </c>
    </row>
    <row r="25" spans="1:6" ht="15" customHeight="1" x14ac:dyDescent="0.2">
      <c r="A25" s="173">
        <v>622000</v>
      </c>
      <c r="B25" s="174" t="s">
        <v>84</v>
      </c>
      <c r="C25" s="120"/>
      <c r="D25" s="144">
        <v>760000</v>
      </c>
      <c r="E25" s="180" t="s">
        <v>85</v>
      </c>
      <c r="F25" s="126"/>
    </row>
    <row r="26" spans="1:6" ht="15" customHeight="1" thickBot="1" x14ac:dyDescent="0.25">
      <c r="A26" s="173">
        <v>623000</v>
      </c>
      <c r="B26" s="174" t="s">
        <v>86</v>
      </c>
      <c r="C26" s="120"/>
      <c r="D26" s="134">
        <v>76</v>
      </c>
      <c r="E26" s="179" t="s">
        <v>87</v>
      </c>
      <c r="F26" s="127">
        <f>SUM(F25)</f>
        <v>0</v>
      </c>
    </row>
    <row r="27" spans="1:6" ht="15" customHeight="1" x14ac:dyDescent="0.2">
      <c r="A27" s="173">
        <v>624100</v>
      </c>
      <c r="B27" s="174" t="s">
        <v>88</v>
      </c>
      <c r="C27" s="120"/>
      <c r="D27" s="181">
        <v>771000</v>
      </c>
      <c r="E27" s="182" t="s">
        <v>89</v>
      </c>
      <c r="F27" s="128"/>
    </row>
    <row r="28" spans="1:6" ht="15" customHeight="1" x14ac:dyDescent="0.2">
      <c r="A28" s="173">
        <v>624200</v>
      </c>
      <c r="B28" s="174" t="s">
        <v>90</v>
      </c>
      <c r="C28" s="120"/>
      <c r="D28" s="181">
        <v>772000</v>
      </c>
      <c r="E28" s="182" t="s">
        <v>91</v>
      </c>
      <c r="F28" s="128"/>
    </row>
    <row r="29" spans="1:6" ht="15" customHeight="1" x14ac:dyDescent="0.2">
      <c r="A29" s="173">
        <v>625000</v>
      </c>
      <c r="B29" s="174" t="s">
        <v>92</v>
      </c>
      <c r="C29" s="120"/>
      <c r="D29" s="173">
        <v>775000</v>
      </c>
      <c r="E29" s="166" t="s">
        <v>93</v>
      </c>
      <c r="F29" s="125"/>
    </row>
    <row r="30" spans="1:6" ht="22.5" customHeight="1" x14ac:dyDescent="0.2">
      <c r="A30" s="173">
        <v>626000</v>
      </c>
      <c r="B30" s="174" t="s">
        <v>94</v>
      </c>
      <c r="C30" s="120"/>
      <c r="D30" s="173">
        <v>777000</v>
      </c>
      <c r="E30" s="174" t="s">
        <v>95</v>
      </c>
      <c r="F30" s="125"/>
    </row>
    <row r="31" spans="1:6" ht="15" customHeight="1" x14ac:dyDescent="0.2">
      <c r="A31" s="173">
        <v>627000</v>
      </c>
      <c r="B31" s="174" t="s">
        <v>96</v>
      </c>
      <c r="C31" s="120"/>
      <c r="D31" s="183">
        <v>778000</v>
      </c>
      <c r="E31" s="184" t="s">
        <v>97</v>
      </c>
      <c r="F31" s="129"/>
    </row>
    <row r="32" spans="1:6" ht="15" customHeight="1" thickBot="1" x14ac:dyDescent="0.25">
      <c r="A32" s="173">
        <v>628100</v>
      </c>
      <c r="B32" s="174" t="s">
        <v>98</v>
      </c>
      <c r="C32" s="120"/>
      <c r="D32" s="134">
        <v>77</v>
      </c>
      <c r="E32" s="179" t="s">
        <v>99</v>
      </c>
      <c r="F32" s="127">
        <f>SUM(F27:F31)</f>
        <v>0</v>
      </c>
    </row>
    <row r="33" spans="1:6" ht="24.75" customHeight="1" x14ac:dyDescent="0.2">
      <c r="A33" s="173">
        <v>628310</v>
      </c>
      <c r="B33" s="174" t="s">
        <v>100</v>
      </c>
      <c r="C33" s="120"/>
      <c r="D33" s="173">
        <v>781100</v>
      </c>
      <c r="E33" s="166" t="s">
        <v>101</v>
      </c>
      <c r="F33" s="125"/>
    </row>
    <row r="34" spans="1:6" ht="15" customHeight="1" x14ac:dyDescent="0.2">
      <c r="A34" s="173">
        <v>628320</v>
      </c>
      <c r="B34" s="174" t="s">
        <v>102</v>
      </c>
      <c r="C34" s="120"/>
      <c r="D34" s="173">
        <v>781500</v>
      </c>
      <c r="E34" s="185" t="s">
        <v>103</v>
      </c>
      <c r="F34" s="130"/>
    </row>
    <row r="35" spans="1:6" ht="15" customHeight="1" x14ac:dyDescent="0.2">
      <c r="A35" s="173">
        <v>628400</v>
      </c>
      <c r="B35" s="174" t="s">
        <v>104</v>
      </c>
      <c r="C35" s="120"/>
      <c r="D35" s="183">
        <v>789000</v>
      </c>
      <c r="E35" s="184" t="s">
        <v>105</v>
      </c>
      <c r="F35" s="129"/>
    </row>
    <row r="36" spans="1:6" ht="21.75" customHeight="1" thickBot="1" x14ac:dyDescent="0.25">
      <c r="A36" s="173">
        <v>628800</v>
      </c>
      <c r="B36" s="174" t="s">
        <v>106</v>
      </c>
      <c r="C36" s="120"/>
      <c r="D36" s="186">
        <v>78</v>
      </c>
      <c r="E36" s="187" t="s">
        <v>107</v>
      </c>
      <c r="F36" s="188">
        <f>SUM(F33:F35)</f>
        <v>0</v>
      </c>
    </row>
    <row r="37" spans="1:6" ht="19.5" customHeight="1" thickBot="1" x14ac:dyDescent="0.25">
      <c r="A37" s="139">
        <v>62</v>
      </c>
      <c r="B37" s="140" t="s">
        <v>108</v>
      </c>
      <c r="C37" s="141">
        <f>SUM(C24:C36)</f>
        <v>0</v>
      </c>
      <c r="D37" s="189">
        <v>791000</v>
      </c>
      <c r="E37" s="190" t="s">
        <v>109</v>
      </c>
      <c r="F37" s="125"/>
    </row>
    <row r="38" spans="1:6" ht="24.75" customHeight="1" x14ac:dyDescent="0.2">
      <c r="A38" s="173">
        <v>631000</v>
      </c>
      <c r="B38" s="174" t="s">
        <v>110</v>
      </c>
      <c r="C38" s="120"/>
      <c r="D38" s="189">
        <v>792000</v>
      </c>
      <c r="E38" s="190" t="s">
        <v>111</v>
      </c>
      <c r="F38" s="125"/>
    </row>
    <row r="39" spans="1:6" ht="24.75" customHeight="1" x14ac:dyDescent="0.2">
      <c r="A39" s="173">
        <v>633000</v>
      </c>
      <c r="B39" s="174" t="s">
        <v>112</v>
      </c>
      <c r="C39" s="120"/>
      <c r="D39" s="189">
        <v>793000</v>
      </c>
      <c r="E39" s="190" t="s">
        <v>113</v>
      </c>
      <c r="F39" s="125"/>
    </row>
    <row r="40" spans="1:6" ht="15" customHeight="1" thickBot="1" x14ac:dyDescent="0.25">
      <c r="A40" s="134" t="s">
        <v>114</v>
      </c>
      <c r="B40" s="135" t="s">
        <v>115</v>
      </c>
      <c r="C40" s="136">
        <f>SUM(C38:C39)</f>
        <v>0</v>
      </c>
      <c r="D40" s="191">
        <v>79</v>
      </c>
      <c r="E40" s="192" t="s">
        <v>116</v>
      </c>
      <c r="F40" s="193">
        <f>SUM(F37:F39)</f>
        <v>0</v>
      </c>
    </row>
    <row r="41" spans="1:6" ht="24.75" customHeight="1" x14ac:dyDescent="0.2">
      <c r="A41" s="181">
        <v>635000</v>
      </c>
      <c r="B41" s="194" t="s">
        <v>117</v>
      </c>
      <c r="C41" s="121"/>
      <c r="D41" s="137"/>
      <c r="E41" s="138"/>
      <c r="F41" s="131"/>
    </row>
    <row r="42" spans="1:6" ht="15" customHeight="1" x14ac:dyDescent="0.2">
      <c r="A42" s="173">
        <v>637000</v>
      </c>
      <c r="B42" s="174" t="s">
        <v>118</v>
      </c>
      <c r="C42" s="120"/>
      <c r="D42" s="137"/>
      <c r="E42" s="138"/>
      <c r="F42" s="131"/>
    </row>
    <row r="43" spans="1:6" ht="15" customHeight="1" thickBot="1" x14ac:dyDescent="0.25">
      <c r="A43" s="139" t="s">
        <v>119</v>
      </c>
      <c r="B43" s="140" t="s">
        <v>120</v>
      </c>
      <c r="C43" s="141">
        <f>SUM(C41:C42)</f>
        <v>0</v>
      </c>
      <c r="D43" s="137"/>
      <c r="E43" s="138"/>
      <c r="F43" s="131"/>
    </row>
    <row r="44" spans="1:6" ht="15" customHeight="1" x14ac:dyDescent="0.2">
      <c r="A44" s="173">
        <v>641000</v>
      </c>
      <c r="B44" s="174" t="s">
        <v>121</v>
      </c>
      <c r="C44" s="120"/>
      <c r="D44" s="137"/>
      <c r="E44" s="138"/>
      <c r="F44" s="131"/>
    </row>
    <row r="45" spans="1:6" ht="15" customHeight="1" x14ac:dyDescent="0.2">
      <c r="A45" s="173">
        <v>641200</v>
      </c>
      <c r="B45" s="174" t="s">
        <v>122</v>
      </c>
      <c r="C45" s="120"/>
      <c r="D45" s="137"/>
      <c r="E45" s="138"/>
      <c r="F45" s="131"/>
    </row>
    <row r="46" spans="1:6" ht="15" customHeight="1" x14ac:dyDescent="0.2">
      <c r="A46" s="173">
        <v>641300</v>
      </c>
      <c r="B46" s="174" t="s">
        <v>123</v>
      </c>
      <c r="C46" s="120"/>
      <c r="D46" s="142"/>
      <c r="E46" s="143"/>
      <c r="F46" s="132"/>
    </row>
    <row r="47" spans="1:6" ht="15" customHeight="1" x14ac:dyDescent="0.2">
      <c r="A47" s="173">
        <v>645000</v>
      </c>
      <c r="B47" s="174" t="s">
        <v>124</v>
      </c>
      <c r="C47" s="120"/>
      <c r="D47" s="144"/>
      <c r="E47" s="145"/>
      <c r="F47" s="132"/>
    </row>
    <row r="48" spans="1:6" ht="15" customHeight="1" x14ac:dyDescent="0.2">
      <c r="A48" s="173">
        <v>648000</v>
      </c>
      <c r="B48" s="174" t="s">
        <v>125</v>
      </c>
      <c r="C48" s="120"/>
      <c r="D48" s="144"/>
      <c r="E48" s="146"/>
      <c r="F48" s="133"/>
    </row>
    <row r="49" spans="1:6" ht="15" customHeight="1" thickBot="1" x14ac:dyDescent="0.25">
      <c r="A49" s="139">
        <v>64</v>
      </c>
      <c r="B49" s="140" t="s">
        <v>126</v>
      </c>
      <c r="C49" s="141">
        <f>SUM(C44:C48)</f>
        <v>0</v>
      </c>
      <c r="D49" s="144"/>
      <c r="E49" s="146"/>
      <c r="F49" s="133"/>
    </row>
    <row r="50" spans="1:6" ht="15" customHeight="1" x14ac:dyDescent="0.2">
      <c r="A50" s="173">
        <v>654000</v>
      </c>
      <c r="B50" s="174" t="s">
        <v>127</v>
      </c>
      <c r="C50" s="120"/>
      <c r="D50" s="142"/>
      <c r="E50" s="147"/>
      <c r="F50" s="132"/>
    </row>
    <row r="51" spans="1:6" ht="15" customHeight="1" x14ac:dyDescent="0.2">
      <c r="A51" s="173">
        <v>658000</v>
      </c>
      <c r="B51" s="174" t="s">
        <v>128</v>
      </c>
      <c r="C51" s="120"/>
      <c r="D51" s="142"/>
      <c r="E51" s="147"/>
      <c r="F51" s="132"/>
    </row>
    <row r="52" spans="1:6" ht="15" customHeight="1" thickBot="1" x14ac:dyDescent="0.25">
      <c r="A52" s="139">
        <v>65</v>
      </c>
      <c r="B52" s="140" t="s">
        <v>129</v>
      </c>
      <c r="C52" s="170">
        <f>SUM(C50:C51)</f>
        <v>0</v>
      </c>
      <c r="D52" s="148"/>
      <c r="E52" s="145"/>
      <c r="F52" s="132"/>
    </row>
    <row r="53" spans="1:6" ht="15" customHeight="1" x14ac:dyDescent="0.2">
      <c r="A53" s="173">
        <v>661100</v>
      </c>
      <c r="B53" s="174" t="s">
        <v>130</v>
      </c>
      <c r="C53" s="120"/>
      <c r="D53" s="148"/>
      <c r="E53" s="145"/>
      <c r="F53" s="132"/>
    </row>
    <row r="54" spans="1:6" ht="15" customHeight="1" x14ac:dyDescent="0.2">
      <c r="A54" s="173">
        <v>661500</v>
      </c>
      <c r="B54" s="174" t="s">
        <v>131</v>
      </c>
      <c r="C54" s="120"/>
      <c r="D54" s="148"/>
      <c r="E54" s="145"/>
      <c r="F54" s="132"/>
    </row>
    <row r="55" spans="1:6" ht="15" customHeight="1" x14ac:dyDescent="0.2">
      <c r="A55" s="189">
        <v>668000</v>
      </c>
      <c r="B55" s="195" t="s">
        <v>132</v>
      </c>
      <c r="C55" s="120"/>
      <c r="D55" s="148"/>
      <c r="E55" s="145"/>
      <c r="F55" s="132"/>
    </row>
    <row r="56" spans="1:6" ht="15" customHeight="1" thickBot="1" x14ac:dyDescent="0.25">
      <c r="A56" s="139">
        <v>66</v>
      </c>
      <c r="B56" s="140" t="s">
        <v>133</v>
      </c>
      <c r="C56" s="170">
        <f>SUM(C53:C55)</f>
        <v>0</v>
      </c>
      <c r="D56" s="148"/>
      <c r="E56" s="145"/>
      <c r="F56" s="132"/>
    </row>
    <row r="57" spans="1:6" ht="15" customHeight="1" x14ac:dyDescent="0.2">
      <c r="A57" s="173">
        <v>671000</v>
      </c>
      <c r="B57" s="174" t="s">
        <v>134</v>
      </c>
      <c r="C57" s="120"/>
      <c r="D57" s="148"/>
      <c r="E57" s="145"/>
      <c r="F57" s="132"/>
    </row>
    <row r="58" spans="1:6" ht="15" customHeight="1" x14ac:dyDescent="0.2">
      <c r="A58" s="173">
        <v>675000</v>
      </c>
      <c r="B58" s="174" t="s">
        <v>135</v>
      </c>
      <c r="C58" s="120"/>
      <c r="D58" s="148"/>
      <c r="E58" s="145"/>
      <c r="F58" s="132"/>
    </row>
    <row r="59" spans="1:6" ht="15" customHeight="1" thickBot="1" x14ac:dyDescent="0.25">
      <c r="A59" s="139">
        <v>67</v>
      </c>
      <c r="B59" s="140" t="s">
        <v>136</v>
      </c>
      <c r="C59" s="170">
        <f>SUM(C57:C58)</f>
        <v>0</v>
      </c>
      <c r="D59" s="148"/>
      <c r="E59" s="145"/>
      <c r="F59" s="132"/>
    </row>
    <row r="60" spans="1:6" ht="15" customHeight="1" x14ac:dyDescent="0.2">
      <c r="A60" s="173">
        <v>681100</v>
      </c>
      <c r="B60" s="174" t="s">
        <v>137</v>
      </c>
      <c r="C60" s="120"/>
      <c r="D60" s="148"/>
      <c r="E60" s="145"/>
      <c r="F60" s="132"/>
    </row>
    <row r="61" spans="1:6" ht="15" customHeight="1" x14ac:dyDescent="0.2">
      <c r="A61" s="173">
        <v>681500</v>
      </c>
      <c r="B61" s="174" t="s">
        <v>138</v>
      </c>
      <c r="C61" s="120"/>
      <c r="D61" s="148"/>
      <c r="E61" s="145"/>
      <c r="F61" s="132"/>
    </row>
    <row r="62" spans="1:6" ht="23.25" customHeight="1" x14ac:dyDescent="0.2">
      <c r="A62" s="173">
        <v>689000</v>
      </c>
      <c r="B62" s="174" t="s">
        <v>139</v>
      </c>
      <c r="C62" s="120"/>
      <c r="D62" s="148"/>
      <c r="E62" s="145"/>
      <c r="F62" s="132"/>
    </row>
    <row r="63" spans="1:6" ht="27" customHeight="1" thickBot="1" x14ac:dyDescent="0.25">
      <c r="A63" s="139">
        <v>68</v>
      </c>
      <c r="B63" s="140" t="s">
        <v>140</v>
      </c>
      <c r="C63" s="170">
        <f>SUM(C60:C62)</f>
        <v>0</v>
      </c>
      <c r="D63" s="148"/>
      <c r="E63" s="145"/>
      <c r="F63" s="132"/>
    </row>
    <row r="64" spans="1:6" ht="15" customHeight="1" thickBot="1" x14ac:dyDescent="0.25">
      <c r="A64" s="196">
        <v>69</v>
      </c>
      <c r="B64" s="197" t="s">
        <v>141</v>
      </c>
      <c r="C64" s="122"/>
      <c r="D64" s="148"/>
      <c r="E64" s="145"/>
      <c r="F64" s="132"/>
    </row>
    <row r="65" spans="1:6" ht="15" customHeight="1" x14ac:dyDescent="0.2">
      <c r="A65" s="198"/>
      <c r="B65" s="199"/>
      <c r="C65" s="133"/>
      <c r="D65" s="149"/>
      <c r="E65" s="145"/>
      <c r="F65" s="132"/>
    </row>
    <row r="66" spans="1:6" ht="30.75" customHeight="1" thickBot="1" x14ac:dyDescent="0.25">
      <c r="A66" s="200"/>
      <c r="B66" s="140"/>
      <c r="C66" s="201"/>
      <c r="D66" s="149"/>
      <c r="E66" s="150"/>
      <c r="F66" s="133"/>
    </row>
    <row r="67" spans="1:6" ht="19.5" customHeight="1" thickBot="1" x14ac:dyDescent="0.25">
      <c r="A67" s="202"/>
      <c r="B67" s="152" t="s">
        <v>142</v>
      </c>
      <c r="C67" s="203">
        <f>C14+C23+C37+C40+C43+C49+C52+C56+C59+C63+C64</f>
        <v>0</v>
      </c>
      <c r="D67" s="151"/>
      <c r="E67" s="152" t="s">
        <v>143</v>
      </c>
      <c r="F67" s="204">
        <f>F40+F36+F32+F26+F24+F20+F10</f>
        <v>0</v>
      </c>
    </row>
    <row r="68" spans="1:6" ht="24.75" customHeight="1" thickBot="1" x14ac:dyDescent="0.25">
      <c r="A68" s="205"/>
      <c r="B68" s="206"/>
      <c r="C68" s="206"/>
      <c r="D68" s="206"/>
      <c r="E68" s="206"/>
      <c r="F68" s="207"/>
    </row>
    <row r="69" spans="1:6" ht="23.25" customHeight="1" x14ac:dyDescent="0.2">
      <c r="A69" s="208">
        <v>86</v>
      </c>
      <c r="B69" s="209" t="s">
        <v>152</v>
      </c>
      <c r="C69" s="210">
        <f>'BUDGET 2'!C10</f>
        <v>0</v>
      </c>
      <c r="D69" s="208">
        <v>87</v>
      </c>
      <c r="E69" s="209" t="s">
        <v>144</v>
      </c>
      <c r="F69" s="210">
        <f>C69</f>
        <v>0</v>
      </c>
    </row>
    <row r="70" spans="1:6" ht="18.75" customHeight="1" thickBot="1" x14ac:dyDescent="0.25">
      <c r="A70" s="211"/>
      <c r="B70" s="212" t="s">
        <v>145</v>
      </c>
      <c r="C70" s="213">
        <f>C69</f>
        <v>0</v>
      </c>
      <c r="D70" s="214"/>
      <c r="E70" s="215" t="s">
        <v>146</v>
      </c>
      <c r="F70" s="213">
        <f>F69</f>
        <v>0</v>
      </c>
    </row>
    <row r="71" spans="1:6" ht="23.25" customHeight="1" thickBot="1" x14ac:dyDescent="0.25">
      <c r="A71" s="288" t="s">
        <v>147</v>
      </c>
      <c r="B71" s="289"/>
      <c r="C71" s="203">
        <f>C70+C67</f>
        <v>0</v>
      </c>
      <c r="D71" s="290" t="s">
        <v>148</v>
      </c>
      <c r="E71" s="291"/>
      <c r="F71" s="203">
        <f>F70+F67</f>
        <v>0</v>
      </c>
    </row>
    <row r="72" spans="1:6" ht="15" customHeight="1" x14ac:dyDescent="0.2">
      <c r="D72" s="104"/>
      <c r="E72" s="105"/>
      <c r="F72" s="106"/>
    </row>
    <row r="73" spans="1:6" ht="24" customHeight="1" x14ac:dyDescent="0.2">
      <c r="A73" s="107"/>
      <c r="B73" s="216" t="s">
        <v>149</v>
      </c>
      <c r="C73" s="108"/>
      <c r="D73" s="108"/>
      <c r="E73" s="108"/>
      <c r="F73" s="108"/>
    </row>
    <row r="74" spans="1:6" ht="18" customHeight="1" x14ac:dyDescent="0.2">
      <c r="B74" s="109"/>
      <c r="D74" s="104"/>
      <c r="E74" s="105"/>
      <c r="F74" s="106"/>
    </row>
    <row r="75" spans="1:6" s="217" customFormat="1" ht="15.75" customHeight="1" x14ac:dyDescent="0.2">
      <c r="A75" s="101"/>
      <c r="B75" s="109"/>
      <c r="C75" s="101"/>
      <c r="D75" s="104"/>
      <c r="E75" s="110"/>
      <c r="F75" s="111"/>
    </row>
    <row r="76" spans="1:6" ht="21.75" customHeight="1" x14ac:dyDescent="0.2">
      <c r="B76" s="109"/>
      <c r="D76" s="112"/>
      <c r="E76" s="113"/>
      <c r="F76" s="114"/>
    </row>
    <row r="77" spans="1:6" ht="25.5" customHeight="1" x14ac:dyDescent="0.2">
      <c r="D77" s="115"/>
      <c r="E77" s="115"/>
      <c r="F77" s="115"/>
    </row>
    <row r="78" spans="1:6" ht="15" customHeight="1" x14ac:dyDescent="0.2">
      <c r="D78" s="116"/>
      <c r="E78" s="117"/>
      <c r="F78" s="111"/>
    </row>
    <row r="79" spans="1:6" ht="22.5" customHeight="1" x14ac:dyDescent="0.2">
      <c r="D79" s="116"/>
      <c r="E79" s="118"/>
      <c r="F79" s="111"/>
    </row>
    <row r="80" spans="1:6" x14ac:dyDescent="0.2">
      <c r="D80" s="116"/>
      <c r="E80" s="117"/>
      <c r="F80" s="111"/>
    </row>
    <row r="81" spans="4:6" ht="24" customHeight="1" x14ac:dyDescent="0.2">
      <c r="D81" s="116"/>
      <c r="E81" s="119"/>
      <c r="F81" s="111"/>
    </row>
    <row r="82" spans="4:6" x14ac:dyDescent="0.2">
      <c r="D82" s="292"/>
      <c r="E82" s="292"/>
      <c r="F82" s="114"/>
    </row>
    <row r="84" spans="4:6" x14ac:dyDescent="0.2">
      <c r="D84" s="107"/>
      <c r="E84" s="108"/>
      <c r="F84" s="108"/>
    </row>
  </sheetData>
  <sheetProtection password="9D83" sheet="1" objects="1" scenarios="1" selectLockedCells="1"/>
  <mergeCells count="9">
    <mergeCell ref="A71:B71"/>
    <mergeCell ref="D71:E71"/>
    <mergeCell ref="D82:E82"/>
    <mergeCell ref="A1:C1"/>
    <mergeCell ref="B2:C2"/>
    <mergeCell ref="D2:F2"/>
    <mergeCell ref="A3:B3"/>
    <mergeCell ref="A5:C5"/>
    <mergeCell ref="D5:F5"/>
  </mergeCells>
  <printOptions horizontalCentered="1"/>
  <pageMargins left="0" right="0" top="0" bottom="0" header="0" footer="0"/>
  <pageSetup paperSize="9"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A4" workbookViewId="0">
      <selection activeCell="L10" sqref="L10"/>
    </sheetView>
  </sheetViews>
  <sheetFormatPr baseColWidth="10" defaultRowHeight="12.75" x14ac:dyDescent="0.2"/>
  <cols>
    <col min="1" max="1" width="9.7109375" customWidth="1"/>
    <col min="2" max="2" width="12.7109375" customWidth="1"/>
    <col min="3" max="3" width="11.5703125" customWidth="1"/>
    <col min="4" max="4" width="8.7109375" customWidth="1"/>
    <col min="5" max="5" width="9" customWidth="1"/>
    <col min="6" max="6" width="11" customWidth="1"/>
    <col min="7" max="7" width="11.140625" customWidth="1"/>
    <col min="8" max="8" width="14.85546875" customWidth="1"/>
  </cols>
  <sheetData>
    <row r="1" spans="1:13" ht="50.25" customHeight="1" x14ac:dyDescent="0.2">
      <c r="A1" s="306" t="s">
        <v>40</v>
      </c>
      <c r="B1" s="306"/>
      <c r="C1" s="306"/>
      <c r="D1" s="307" t="str">
        <f>IF(Dénomination!D8 ="","Merci de compléter la feuille Dénomination",Dénomination!D8)</f>
        <v>Merci de compléter la feuille Dénomination</v>
      </c>
      <c r="E1" s="307"/>
      <c r="F1" s="307"/>
      <c r="G1" s="307"/>
      <c r="H1" s="307"/>
    </row>
    <row r="2" spans="1:13" ht="35.25" customHeight="1" x14ac:dyDescent="0.2">
      <c r="A2" s="308" t="s">
        <v>153</v>
      </c>
      <c r="B2" s="308"/>
      <c r="C2" s="308"/>
      <c r="D2" s="308"/>
      <c r="E2" s="308"/>
      <c r="F2" s="308"/>
      <c r="G2" s="308"/>
    </row>
    <row r="3" spans="1:13" ht="66" customHeight="1" x14ac:dyDescent="0.2">
      <c r="A3" s="309" t="s">
        <v>199</v>
      </c>
      <c r="B3" s="309"/>
      <c r="C3" s="309"/>
      <c r="D3" s="309"/>
      <c r="E3" s="309"/>
      <c r="F3" s="309"/>
      <c r="G3" s="309"/>
      <c r="H3" s="309"/>
    </row>
    <row r="4" spans="1:13" ht="55.5" customHeight="1" thickBot="1" x14ac:dyDescent="0.25"/>
    <row r="5" spans="1:13" ht="49.5" customHeight="1" thickTop="1" x14ac:dyDescent="0.2">
      <c r="A5" s="243">
        <v>86</v>
      </c>
      <c r="B5" s="244" t="s">
        <v>154</v>
      </c>
      <c r="C5" s="245" t="s">
        <v>155</v>
      </c>
      <c r="D5" s="310" t="s">
        <v>156</v>
      </c>
      <c r="E5" s="310"/>
      <c r="F5" s="310"/>
      <c r="G5" s="310"/>
      <c r="H5" s="311"/>
    </row>
    <row r="6" spans="1:13" s="242" customFormat="1" ht="60" customHeight="1" x14ac:dyDescent="0.2">
      <c r="A6" s="246">
        <v>862100</v>
      </c>
      <c r="B6" s="247" t="s">
        <v>157</v>
      </c>
      <c r="C6" s="252"/>
      <c r="D6" s="300"/>
      <c r="E6" s="300"/>
      <c r="F6" s="300"/>
      <c r="G6" s="300"/>
      <c r="H6" s="301"/>
    </row>
    <row r="7" spans="1:13" s="242" customFormat="1" ht="60" customHeight="1" x14ac:dyDescent="0.2">
      <c r="A7" s="246">
        <v>862200</v>
      </c>
      <c r="B7" s="247" t="s">
        <v>158</v>
      </c>
      <c r="C7" s="252"/>
      <c r="D7" s="300"/>
      <c r="E7" s="300"/>
      <c r="F7" s="300"/>
      <c r="G7" s="300"/>
      <c r="H7" s="301"/>
    </row>
    <row r="8" spans="1:13" s="242" customFormat="1" ht="60" customHeight="1" x14ac:dyDescent="0.2">
      <c r="A8" s="246">
        <v>862300</v>
      </c>
      <c r="B8" s="247" t="s">
        <v>198</v>
      </c>
      <c r="C8" s="252"/>
      <c r="D8" s="300"/>
      <c r="E8" s="300"/>
      <c r="F8" s="300"/>
      <c r="G8" s="300"/>
      <c r="H8" s="301"/>
      <c r="M8" s="251"/>
    </row>
    <row r="9" spans="1:13" s="242" customFormat="1" ht="60" customHeight="1" thickBot="1" x14ac:dyDescent="0.25">
      <c r="A9" s="248">
        <v>862400</v>
      </c>
      <c r="B9" s="249" t="s">
        <v>159</v>
      </c>
      <c r="C9" s="253"/>
      <c r="D9" s="302"/>
      <c r="E9" s="302"/>
      <c r="F9" s="302"/>
      <c r="G9" s="302"/>
      <c r="H9" s="303"/>
    </row>
    <row r="10" spans="1:13" ht="38.25" customHeight="1" thickTop="1" thickBot="1" x14ac:dyDescent="0.25">
      <c r="A10" s="304" t="s">
        <v>160</v>
      </c>
      <c r="B10" s="305"/>
      <c r="C10" s="250">
        <f>SUM(C6:C9)</f>
        <v>0</v>
      </c>
    </row>
    <row r="11" spans="1:13" ht="13.5" thickTop="1" x14ac:dyDescent="0.2"/>
  </sheetData>
  <sheetProtection password="9D83" sheet="1" objects="1" scenarios="1"/>
  <mergeCells count="10">
    <mergeCell ref="D7:H7"/>
    <mergeCell ref="D8:H8"/>
    <mergeCell ref="D9:H9"/>
    <mergeCell ref="A10:B10"/>
    <mergeCell ref="A1:C1"/>
    <mergeCell ref="D1:H1"/>
    <mergeCell ref="A2:G2"/>
    <mergeCell ref="A3:H3"/>
    <mergeCell ref="D5:H5"/>
    <mergeCell ref="D6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N42"/>
  <sheetViews>
    <sheetView showZeros="0" workbookViewId="0">
      <selection activeCell="I9" sqref="I9"/>
    </sheetView>
  </sheetViews>
  <sheetFormatPr baseColWidth="10" defaultRowHeight="12.75" x14ac:dyDescent="0.2"/>
  <cols>
    <col min="1" max="1" width="2.7109375" style="1" customWidth="1"/>
    <col min="2" max="2" width="16.7109375" style="1" customWidth="1"/>
    <col min="3" max="3" width="9.5703125" style="1" customWidth="1"/>
    <col min="4" max="4" width="9.42578125" style="1" customWidth="1"/>
    <col min="5" max="5" width="12.85546875" style="1" customWidth="1"/>
    <col min="6" max="6" width="9.28515625" style="1" customWidth="1"/>
    <col min="7" max="7" width="11.42578125" style="1" customWidth="1"/>
    <col min="8" max="8" width="14.85546875" style="1" customWidth="1"/>
    <col min="9" max="9" width="15.5703125" style="2" customWidth="1"/>
    <col min="10" max="10" width="15.28515625" style="1" customWidth="1"/>
    <col min="11" max="16384" width="11.42578125" style="1"/>
  </cols>
  <sheetData>
    <row r="1" spans="2:14" ht="23.25" customHeight="1" x14ac:dyDescent="0.2">
      <c r="B1" s="352" t="s">
        <v>195</v>
      </c>
      <c r="C1" s="352"/>
      <c r="D1" s="352"/>
      <c r="E1" s="352"/>
      <c r="F1" s="352"/>
      <c r="G1" s="352"/>
      <c r="H1" s="352"/>
      <c r="I1" s="57">
        <f>Dénomination!E4</f>
        <v>2016</v>
      </c>
      <c r="J1" s="28"/>
    </row>
    <row r="2" spans="2:14" ht="24" customHeight="1" x14ac:dyDescent="0.25">
      <c r="B2" s="4"/>
      <c r="C2" s="4"/>
      <c r="D2" s="4"/>
      <c r="E2" s="4"/>
      <c r="F2" s="4"/>
      <c r="G2" s="4"/>
      <c r="H2" s="4"/>
      <c r="I2" s="5"/>
      <c r="J2" s="4"/>
    </row>
    <row r="3" spans="2:14" ht="30" customHeight="1" x14ac:dyDescent="0.25">
      <c r="B3" s="61" t="s">
        <v>0</v>
      </c>
      <c r="C3" s="62"/>
      <c r="D3" s="62"/>
      <c r="E3" s="62"/>
      <c r="F3" s="353" t="str">
        <f>IF(Dénomination!D8 ="","Merci de compléter la feuille Dénomination",Dénomination!D8)</f>
        <v>Merci de compléter la feuille Dénomination</v>
      </c>
      <c r="G3" s="353"/>
      <c r="H3" s="353"/>
      <c r="I3" s="353"/>
      <c r="J3" s="29"/>
      <c r="K3" s="29"/>
    </row>
    <row r="4" spans="2:14" ht="38.25" customHeight="1" thickBot="1" x14ac:dyDescent="0.25"/>
    <row r="5" spans="2:14" s="7" customFormat="1" ht="38.25" customHeight="1" x14ac:dyDescent="0.2">
      <c r="B5" s="325" t="s">
        <v>1</v>
      </c>
      <c r="C5" s="326"/>
      <c r="D5" s="327"/>
      <c r="E5" s="368" t="s">
        <v>2</v>
      </c>
      <c r="F5" s="354" t="s">
        <v>14</v>
      </c>
      <c r="G5" s="371" t="s">
        <v>191</v>
      </c>
      <c r="H5" s="322" t="s">
        <v>16</v>
      </c>
      <c r="I5" s="360" t="s">
        <v>163</v>
      </c>
    </row>
    <row r="6" spans="2:14" s="8" customFormat="1" ht="18" customHeight="1" x14ac:dyDescent="0.2">
      <c r="B6" s="363" t="s">
        <v>17</v>
      </c>
      <c r="C6" s="341"/>
      <c r="D6" s="364"/>
      <c r="E6" s="369"/>
      <c r="F6" s="355"/>
      <c r="G6" s="372"/>
      <c r="H6" s="323"/>
      <c r="I6" s="361"/>
    </row>
    <row r="7" spans="2:14" s="8" customFormat="1" ht="18" customHeight="1" x14ac:dyDescent="0.2">
      <c r="B7" s="363" t="s">
        <v>3</v>
      </c>
      <c r="C7" s="341"/>
      <c r="D7" s="364"/>
      <c r="E7" s="370"/>
      <c r="F7" s="356"/>
      <c r="G7" s="373"/>
      <c r="H7" s="324"/>
      <c r="I7" s="361"/>
    </row>
    <row r="8" spans="2:14" s="9" customFormat="1" ht="18" customHeight="1" thickBot="1" x14ac:dyDescent="0.25">
      <c r="B8" s="365" t="s">
        <v>4</v>
      </c>
      <c r="C8" s="366"/>
      <c r="D8" s="367"/>
      <c r="E8" s="10" t="s">
        <v>5</v>
      </c>
      <c r="F8" s="11" t="s">
        <v>6</v>
      </c>
      <c r="G8" s="10" t="s">
        <v>7</v>
      </c>
      <c r="H8" s="12" t="s">
        <v>35</v>
      </c>
      <c r="I8" s="362"/>
      <c r="L8" s="93"/>
      <c r="N8" s="93"/>
    </row>
    <row r="9" spans="2:14" s="8" customFormat="1" ht="25.5" customHeight="1" x14ac:dyDescent="0.2">
      <c r="B9" s="319" t="s">
        <v>200</v>
      </c>
      <c r="C9" s="334" t="s">
        <v>8</v>
      </c>
      <c r="D9" s="13" t="s">
        <v>9</v>
      </c>
      <c r="E9" s="16"/>
      <c r="F9" s="336"/>
      <c r="G9" s="314"/>
      <c r="H9" s="86">
        <f>E9*F9*G9</f>
        <v>0</v>
      </c>
      <c r="I9" s="17"/>
      <c r="K9" s="91"/>
    </row>
    <row r="10" spans="2:14" s="8" customFormat="1" ht="25.5" customHeight="1" x14ac:dyDescent="0.2">
      <c r="B10" s="320"/>
      <c r="C10" s="335"/>
      <c r="D10" s="24" t="s">
        <v>18</v>
      </c>
      <c r="E10" s="18"/>
      <c r="F10" s="337"/>
      <c r="G10" s="315"/>
      <c r="H10" s="87">
        <f>E10*F9*G9</f>
        <v>0</v>
      </c>
      <c r="I10" s="21"/>
      <c r="K10" s="91"/>
    </row>
    <row r="11" spans="2:14" s="8" customFormat="1" ht="25.5" customHeight="1" x14ac:dyDescent="0.2">
      <c r="B11" s="320"/>
      <c r="C11" s="332" t="s">
        <v>190</v>
      </c>
      <c r="D11" s="14" t="s">
        <v>9</v>
      </c>
      <c r="E11" s="19"/>
      <c r="F11" s="337"/>
      <c r="G11" s="316"/>
      <c r="H11" s="88">
        <f>E11*F9*G11</f>
        <v>0</v>
      </c>
      <c r="I11" s="20"/>
      <c r="K11" s="92"/>
    </row>
    <row r="12" spans="2:14" s="8" customFormat="1" ht="25.5" customHeight="1" x14ac:dyDescent="0.2">
      <c r="B12" s="320"/>
      <c r="C12" s="333"/>
      <c r="D12" s="23" t="s">
        <v>18</v>
      </c>
      <c r="E12" s="18"/>
      <c r="F12" s="337"/>
      <c r="G12" s="315"/>
      <c r="H12" s="89">
        <f>E12*F9*G11</f>
        <v>0</v>
      </c>
      <c r="I12" s="21"/>
      <c r="K12" s="92"/>
    </row>
    <row r="13" spans="2:14" s="8" customFormat="1" ht="25.5" customHeight="1" x14ac:dyDescent="0.2">
      <c r="B13" s="320"/>
      <c r="C13" s="332" t="s">
        <v>167</v>
      </c>
      <c r="D13" s="14" t="s">
        <v>9</v>
      </c>
      <c r="E13" s="19"/>
      <c r="F13" s="337"/>
      <c r="G13" s="316"/>
      <c r="H13" s="88">
        <f>E13*F9*G13</f>
        <v>0</v>
      </c>
      <c r="I13" s="20"/>
      <c r="K13" s="92"/>
    </row>
    <row r="14" spans="2:14" s="8" customFormat="1" ht="25.5" customHeight="1" x14ac:dyDescent="0.2">
      <c r="B14" s="320"/>
      <c r="C14" s="333"/>
      <c r="D14" s="23" t="s">
        <v>18</v>
      </c>
      <c r="E14" s="18"/>
      <c r="F14" s="338"/>
      <c r="G14" s="315"/>
      <c r="H14" s="89">
        <f>E14*F9*G13</f>
        <v>0</v>
      </c>
      <c r="I14" s="21"/>
      <c r="K14" s="91"/>
    </row>
    <row r="15" spans="2:14" s="8" customFormat="1" ht="25.5" customHeight="1" x14ac:dyDescent="0.2">
      <c r="B15" s="320"/>
      <c r="C15" s="317" t="s">
        <v>12</v>
      </c>
      <c r="D15" s="14" t="s">
        <v>9</v>
      </c>
      <c r="E15" s="358"/>
      <c r="F15" s="339">
        <f>F9</f>
        <v>0</v>
      </c>
      <c r="G15" s="312">
        <f>SUM(G9:G14)</f>
        <v>0</v>
      </c>
      <c r="H15" s="330"/>
      <c r="I15" s="84">
        <f>I9+I11+I13</f>
        <v>0</v>
      </c>
      <c r="K15" s="92"/>
    </row>
    <row r="16" spans="2:14" s="8" customFormat="1" ht="25.5" customHeight="1" thickBot="1" x14ac:dyDescent="0.25">
      <c r="B16" s="321"/>
      <c r="C16" s="318"/>
      <c r="D16" s="60" t="s">
        <v>18</v>
      </c>
      <c r="E16" s="359"/>
      <c r="F16" s="340"/>
      <c r="G16" s="313"/>
      <c r="H16" s="331"/>
      <c r="I16" s="64">
        <f>I10+I12+I14</f>
        <v>0</v>
      </c>
    </row>
    <row r="17" spans="1:12" ht="25.5" customHeight="1" x14ac:dyDescent="0.2">
      <c r="B17" s="320" t="s">
        <v>201</v>
      </c>
      <c r="C17" s="357" t="s">
        <v>8</v>
      </c>
      <c r="D17" s="15" t="s">
        <v>9</v>
      </c>
      <c r="E17" s="19"/>
      <c r="F17" s="336"/>
      <c r="G17" s="314"/>
      <c r="H17" s="88">
        <f>E17*F17*G17</f>
        <v>0</v>
      </c>
      <c r="I17" s="22"/>
    </row>
    <row r="18" spans="1:12" ht="25.5" customHeight="1" x14ac:dyDescent="0.2">
      <c r="B18" s="320"/>
      <c r="C18" s="335"/>
      <c r="D18" s="23" t="s">
        <v>18</v>
      </c>
      <c r="E18" s="18"/>
      <c r="F18" s="337"/>
      <c r="G18" s="315"/>
      <c r="H18" s="89">
        <f>E18*F17*G17</f>
        <v>0</v>
      </c>
      <c r="I18" s="21"/>
    </row>
    <row r="19" spans="1:12" ht="25.5" customHeight="1" x14ac:dyDescent="0.2">
      <c r="B19" s="320"/>
      <c r="C19" s="332" t="s">
        <v>190</v>
      </c>
      <c r="D19" s="14" t="s">
        <v>9</v>
      </c>
      <c r="E19" s="19"/>
      <c r="F19" s="337"/>
      <c r="G19" s="316"/>
      <c r="H19" s="88">
        <f>E19*F17*G19</f>
        <v>0</v>
      </c>
      <c r="I19" s="20"/>
    </row>
    <row r="20" spans="1:12" ht="25.5" customHeight="1" x14ac:dyDescent="0.2">
      <c r="B20" s="320"/>
      <c r="C20" s="333"/>
      <c r="D20" s="23" t="s">
        <v>18</v>
      </c>
      <c r="E20" s="18"/>
      <c r="F20" s="337"/>
      <c r="G20" s="315"/>
      <c r="H20" s="89">
        <f>E20*F17*G19</f>
        <v>0</v>
      </c>
      <c r="I20" s="21"/>
    </row>
    <row r="21" spans="1:12" ht="25.5" customHeight="1" x14ac:dyDescent="0.2">
      <c r="B21" s="320"/>
      <c r="C21" s="332" t="s">
        <v>167</v>
      </c>
      <c r="D21" s="14" t="s">
        <v>9</v>
      </c>
      <c r="E21" s="19"/>
      <c r="F21" s="337"/>
      <c r="G21" s="316"/>
      <c r="H21" s="88">
        <f>E21*F17*G21</f>
        <v>0</v>
      </c>
      <c r="I21" s="20"/>
    </row>
    <row r="22" spans="1:12" ht="25.5" customHeight="1" x14ac:dyDescent="0.2">
      <c r="B22" s="320"/>
      <c r="C22" s="333"/>
      <c r="D22" s="23" t="s">
        <v>18</v>
      </c>
      <c r="E22" s="18"/>
      <c r="F22" s="338"/>
      <c r="G22" s="315"/>
      <c r="H22" s="89">
        <f>E22*F17*G21</f>
        <v>0</v>
      </c>
      <c r="I22" s="21"/>
    </row>
    <row r="23" spans="1:12" ht="25.5" customHeight="1" x14ac:dyDescent="0.2">
      <c r="B23" s="320"/>
      <c r="C23" s="317" t="s">
        <v>12</v>
      </c>
      <c r="D23" s="14" t="s">
        <v>9</v>
      </c>
      <c r="E23" s="374"/>
      <c r="F23" s="339">
        <f>F17</f>
        <v>0</v>
      </c>
      <c r="G23" s="312">
        <f>SUM(G17:G22)</f>
        <v>0</v>
      </c>
      <c r="H23" s="328"/>
      <c r="I23" s="84">
        <f>I17+I19+I21</f>
        <v>0</v>
      </c>
    </row>
    <row r="24" spans="1:12" ht="25.5" customHeight="1" thickBot="1" x14ac:dyDescent="0.25">
      <c r="B24" s="321"/>
      <c r="C24" s="318"/>
      <c r="D24" s="24" t="s">
        <v>18</v>
      </c>
      <c r="E24" s="375"/>
      <c r="F24" s="340"/>
      <c r="G24" s="313"/>
      <c r="H24" s="329"/>
      <c r="I24" s="64">
        <f>I18+I20+I22</f>
        <v>0</v>
      </c>
    </row>
    <row r="25" spans="1:12" ht="25.5" customHeight="1" x14ac:dyDescent="0.2">
      <c r="B25" s="346" t="s">
        <v>12</v>
      </c>
      <c r="C25" s="347"/>
      <c r="D25" s="63" t="s">
        <v>9</v>
      </c>
      <c r="E25" s="342"/>
      <c r="F25" s="350">
        <f>F15+F23</f>
        <v>0</v>
      </c>
      <c r="G25" s="351" t="str">
        <f>IF(F25=0,"",(F15*G15+F23*G23)/F25)</f>
        <v/>
      </c>
      <c r="H25" s="345"/>
      <c r="I25" s="90">
        <f>I15+I23</f>
        <v>0</v>
      </c>
    </row>
    <row r="26" spans="1:12" ht="25.5" customHeight="1" thickBot="1" x14ac:dyDescent="0.25">
      <c r="A26" s="1" t="s">
        <v>19</v>
      </c>
      <c r="B26" s="348"/>
      <c r="C26" s="349"/>
      <c r="D26" s="58" t="s">
        <v>18</v>
      </c>
      <c r="E26" s="343"/>
      <c r="F26" s="340"/>
      <c r="G26" s="313"/>
      <c r="H26" s="329"/>
      <c r="I26" s="64">
        <f>I16+I24</f>
        <v>0</v>
      </c>
    </row>
    <row r="27" spans="1:12" x14ac:dyDescent="0.2">
      <c r="F27" s="2"/>
      <c r="G27" s="2"/>
      <c r="J27" s="2"/>
      <c r="L27" s="30"/>
    </row>
    <row r="28" spans="1:12" x14ac:dyDescent="0.2">
      <c r="B28" s="344" t="s">
        <v>192</v>
      </c>
      <c r="C28" s="344"/>
      <c r="D28" s="344"/>
      <c r="E28" s="344"/>
      <c r="J28" s="2"/>
    </row>
    <row r="29" spans="1:12" ht="16.5" customHeight="1" x14ac:dyDescent="0.2">
      <c r="C29" s="31"/>
      <c r="D29" s="32"/>
    </row>
    <row r="30" spans="1:12" ht="16.5" customHeight="1" x14ac:dyDescent="0.2">
      <c r="C30" s="32"/>
      <c r="D30" s="32"/>
    </row>
    <row r="31" spans="1:12" ht="16.5" customHeight="1" x14ac:dyDescent="0.2">
      <c r="C31" s="33"/>
      <c r="D31" s="34"/>
    </row>
    <row r="32" spans="1:12" ht="16.5" customHeight="1" x14ac:dyDescent="0.2">
      <c r="C32" s="33"/>
      <c r="D32" s="34"/>
    </row>
    <row r="33" spans="2:10" ht="16.5" customHeight="1" x14ac:dyDescent="0.2">
      <c r="C33" s="33"/>
      <c r="D33" s="34"/>
    </row>
    <row r="34" spans="2:10" x14ac:dyDescent="0.2">
      <c r="C34" s="33"/>
      <c r="D34" s="34"/>
    </row>
    <row r="35" spans="2:10" x14ac:dyDescent="0.2">
      <c r="B35" s="26"/>
      <c r="C35" s="341"/>
      <c r="D35" s="341"/>
      <c r="E35" s="26"/>
      <c r="F35" s="26"/>
      <c r="G35" s="26"/>
      <c r="H35" s="26"/>
      <c r="I35" s="341"/>
      <c r="J35" s="341"/>
    </row>
    <row r="36" spans="2:10" x14ac:dyDescent="0.2">
      <c r="B36" s="26"/>
      <c r="C36" s="341"/>
      <c r="D36" s="341"/>
      <c r="E36" s="26"/>
      <c r="F36" s="26"/>
      <c r="G36" s="26"/>
      <c r="H36" s="26"/>
      <c r="I36" s="341"/>
      <c r="J36" s="341"/>
    </row>
    <row r="37" spans="2:10" x14ac:dyDescent="0.2">
      <c r="B37" s="26"/>
      <c r="C37" s="26"/>
      <c r="D37" s="26"/>
      <c r="E37" s="26"/>
      <c r="F37" s="26"/>
      <c r="G37" s="26"/>
      <c r="H37" s="26"/>
      <c r="I37" s="35"/>
      <c r="J37" s="36"/>
    </row>
    <row r="38" spans="2:10" x14ac:dyDescent="0.2">
      <c r="B38" s="26"/>
      <c r="C38" s="26"/>
      <c r="D38" s="26"/>
      <c r="E38" s="26"/>
      <c r="F38" s="26"/>
      <c r="G38" s="26"/>
      <c r="H38" s="26"/>
      <c r="I38" s="341"/>
      <c r="J38" s="341"/>
    </row>
    <row r="39" spans="2:10" x14ac:dyDescent="0.2">
      <c r="B39" s="33"/>
      <c r="C39" s="33"/>
      <c r="D39" s="37"/>
    </row>
    <row r="40" spans="2:10" x14ac:dyDescent="0.2">
      <c r="B40" s="33"/>
      <c r="C40" s="33"/>
      <c r="D40" s="37"/>
    </row>
    <row r="41" spans="2:10" x14ac:dyDescent="0.2">
      <c r="B41" s="33"/>
      <c r="C41" s="33"/>
      <c r="D41" s="37"/>
    </row>
    <row r="42" spans="2:10" x14ac:dyDescent="0.2">
      <c r="B42" s="33"/>
      <c r="C42" s="33"/>
      <c r="D42" s="37"/>
    </row>
  </sheetData>
  <sheetProtection password="9D83" sheet="1" objects="1" scenarios="1" selectLockedCells="1"/>
  <mergeCells count="48">
    <mergeCell ref="B1:H1"/>
    <mergeCell ref="F3:I3"/>
    <mergeCell ref="F5:F7"/>
    <mergeCell ref="C17:C18"/>
    <mergeCell ref="E15:E16"/>
    <mergeCell ref="I5:I8"/>
    <mergeCell ref="B7:D7"/>
    <mergeCell ref="B8:D8"/>
    <mergeCell ref="B6:D6"/>
    <mergeCell ref="E5:E7"/>
    <mergeCell ref="C13:C14"/>
    <mergeCell ref="C11:C12"/>
    <mergeCell ref="G5:G7"/>
    <mergeCell ref="B17:B24"/>
    <mergeCell ref="E23:E24"/>
    <mergeCell ref="C19:C20"/>
    <mergeCell ref="I38:J38"/>
    <mergeCell ref="E25:E26"/>
    <mergeCell ref="C36:D36"/>
    <mergeCell ref="I36:J36"/>
    <mergeCell ref="I35:J35"/>
    <mergeCell ref="C35:D35"/>
    <mergeCell ref="B28:E28"/>
    <mergeCell ref="H25:H26"/>
    <mergeCell ref="B25:C26"/>
    <mergeCell ref="F25:F26"/>
    <mergeCell ref="G25:G26"/>
    <mergeCell ref="C23:C24"/>
    <mergeCell ref="B9:B16"/>
    <mergeCell ref="H5:H7"/>
    <mergeCell ref="B5:D5"/>
    <mergeCell ref="H23:H24"/>
    <mergeCell ref="H15:H16"/>
    <mergeCell ref="C15:C16"/>
    <mergeCell ref="C21:C22"/>
    <mergeCell ref="C9:C10"/>
    <mergeCell ref="F9:F14"/>
    <mergeCell ref="F15:F16"/>
    <mergeCell ref="F17:F22"/>
    <mergeCell ref="F23:F24"/>
    <mergeCell ref="G9:G10"/>
    <mergeCell ref="G11:G12"/>
    <mergeCell ref="G13:G14"/>
    <mergeCell ref="G15:G16"/>
    <mergeCell ref="G17:G18"/>
    <mergeCell ref="G19:G20"/>
    <mergeCell ref="G21:G22"/>
    <mergeCell ref="G23:G24"/>
  </mergeCells>
  <phoneticPr fontId="4" type="noConversion"/>
  <printOptions horizont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N42"/>
  <sheetViews>
    <sheetView showZeros="0" workbookViewId="0">
      <selection activeCell="E9" sqref="E9"/>
    </sheetView>
  </sheetViews>
  <sheetFormatPr baseColWidth="10" defaultRowHeight="12.75" x14ac:dyDescent="0.2"/>
  <cols>
    <col min="1" max="1" width="2.7109375" style="1" customWidth="1"/>
    <col min="2" max="2" width="17.42578125" style="1" customWidth="1"/>
    <col min="3" max="3" width="7" style="1" customWidth="1"/>
    <col min="4" max="4" width="9.42578125" style="1" customWidth="1"/>
    <col min="5" max="5" width="12.85546875" style="1" customWidth="1"/>
    <col min="6" max="6" width="9.28515625" style="1" customWidth="1"/>
    <col min="7" max="7" width="12.42578125" style="1" customWidth="1"/>
    <col min="8" max="8" width="14.85546875" style="1" customWidth="1"/>
    <col min="9" max="9" width="16.28515625" style="2" customWidth="1"/>
    <col min="10" max="10" width="15.28515625" style="1" customWidth="1"/>
    <col min="11" max="16384" width="11.42578125" style="1"/>
  </cols>
  <sheetData>
    <row r="1" spans="2:14" ht="23.25" customHeight="1" x14ac:dyDescent="0.2">
      <c r="B1" s="352" t="s">
        <v>195</v>
      </c>
      <c r="C1" s="352"/>
      <c r="D1" s="352"/>
      <c r="E1" s="352"/>
      <c r="F1" s="352"/>
      <c r="G1" s="352"/>
      <c r="H1" s="352"/>
      <c r="I1" s="57">
        <f>Dénomination!E4</f>
        <v>2016</v>
      </c>
      <c r="J1" s="28"/>
    </row>
    <row r="2" spans="2:14" ht="24" customHeight="1" x14ac:dyDescent="0.25">
      <c r="B2" s="4"/>
      <c r="C2" s="4"/>
      <c r="D2" s="4"/>
      <c r="E2" s="4"/>
      <c r="F2" s="4"/>
      <c r="G2" s="4"/>
      <c r="H2" s="4"/>
      <c r="I2" s="5"/>
      <c r="J2" s="4"/>
    </row>
    <row r="3" spans="2:14" ht="30" customHeight="1" x14ac:dyDescent="0.25">
      <c r="B3" s="61" t="s">
        <v>0</v>
      </c>
      <c r="C3" s="62"/>
      <c r="D3" s="62"/>
      <c r="E3" s="62"/>
      <c r="F3" s="353" t="str">
        <f>IF(Dénomination!D8 ="","Merci de compléter la feuille Dénomination",Dénomination!D8)</f>
        <v>Merci de compléter la feuille Dénomination</v>
      </c>
      <c r="G3" s="353"/>
      <c r="H3" s="353"/>
      <c r="I3" s="353"/>
      <c r="J3" s="29"/>
      <c r="K3" s="29"/>
    </row>
    <row r="4" spans="2:14" ht="38.25" customHeight="1" thickBot="1" x14ac:dyDescent="0.25"/>
    <row r="5" spans="2:14" s="7" customFormat="1" ht="38.25" customHeight="1" x14ac:dyDescent="0.2">
      <c r="B5" s="325" t="s">
        <v>1</v>
      </c>
      <c r="C5" s="326"/>
      <c r="D5" s="327"/>
      <c r="E5" s="368" t="s">
        <v>2</v>
      </c>
      <c r="F5" s="354" t="s">
        <v>14</v>
      </c>
      <c r="G5" s="371" t="s">
        <v>161</v>
      </c>
      <c r="H5" s="322" t="s">
        <v>16</v>
      </c>
      <c r="I5" s="360" t="s">
        <v>163</v>
      </c>
    </row>
    <row r="6" spans="2:14" s="8" customFormat="1" ht="18" customHeight="1" x14ac:dyDescent="0.2">
      <c r="B6" s="363" t="s">
        <v>17</v>
      </c>
      <c r="C6" s="341"/>
      <c r="D6" s="364"/>
      <c r="E6" s="369"/>
      <c r="F6" s="355"/>
      <c r="G6" s="372"/>
      <c r="H6" s="323"/>
      <c r="I6" s="361"/>
    </row>
    <row r="7" spans="2:14" s="8" customFormat="1" ht="18" customHeight="1" x14ac:dyDescent="0.2">
      <c r="B7" s="363" t="s">
        <v>3</v>
      </c>
      <c r="C7" s="341"/>
      <c r="D7" s="364"/>
      <c r="E7" s="370"/>
      <c r="F7" s="356"/>
      <c r="G7" s="373"/>
      <c r="H7" s="324"/>
      <c r="I7" s="361"/>
    </row>
    <row r="8" spans="2:14" s="224" customFormat="1" ht="18" customHeight="1" thickBot="1" x14ac:dyDescent="0.25">
      <c r="B8" s="365" t="s">
        <v>4</v>
      </c>
      <c r="C8" s="366"/>
      <c r="D8" s="367"/>
      <c r="E8" s="10" t="s">
        <v>5</v>
      </c>
      <c r="F8" s="11" t="s">
        <v>6</v>
      </c>
      <c r="G8" s="10" t="s">
        <v>7</v>
      </c>
      <c r="H8" s="12" t="s">
        <v>35</v>
      </c>
      <c r="I8" s="362"/>
      <c r="L8" s="93"/>
      <c r="N8" s="93"/>
    </row>
    <row r="9" spans="2:14" s="8" customFormat="1" ht="25.5" customHeight="1" x14ac:dyDescent="0.2">
      <c r="B9" s="319" t="s">
        <v>200</v>
      </c>
      <c r="C9" s="377" t="s">
        <v>8</v>
      </c>
      <c r="D9" s="13" t="s">
        <v>9</v>
      </c>
      <c r="E9" s="16"/>
      <c r="F9" s="38"/>
      <c r="G9" s="76"/>
      <c r="H9" s="86">
        <f t="shared" ref="H9:H14" si="0">E9*F9*G9</f>
        <v>0</v>
      </c>
      <c r="I9" s="17"/>
      <c r="K9" s="91"/>
    </row>
    <row r="10" spans="2:14" s="8" customFormat="1" ht="25.5" customHeight="1" x14ac:dyDescent="0.2">
      <c r="B10" s="320"/>
      <c r="C10" s="376"/>
      <c r="D10" s="24" t="s">
        <v>18</v>
      </c>
      <c r="E10" s="18"/>
      <c r="F10" s="39"/>
      <c r="G10" s="40"/>
      <c r="H10" s="87">
        <f t="shared" si="0"/>
        <v>0</v>
      </c>
      <c r="I10" s="21"/>
      <c r="K10" s="91"/>
    </row>
    <row r="11" spans="2:14" s="8" customFormat="1" ht="25.5" customHeight="1" x14ac:dyDescent="0.2">
      <c r="B11" s="320"/>
      <c r="C11" s="317" t="s">
        <v>10</v>
      </c>
      <c r="D11" s="14" t="s">
        <v>9</v>
      </c>
      <c r="E11" s="19"/>
      <c r="F11" s="42"/>
      <c r="G11" s="77"/>
      <c r="H11" s="88">
        <f t="shared" si="0"/>
        <v>0</v>
      </c>
      <c r="I11" s="20"/>
      <c r="K11" s="92"/>
    </row>
    <row r="12" spans="2:14" s="8" customFormat="1" ht="25.5" customHeight="1" x14ac:dyDescent="0.2">
      <c r="B12" s="320"/>
      <c r="C12" s="376"/>
      <c r="D12" s="23" t="s">
        <v>18</v>
      </c>
      <c r="E12" s="18"/>
      <c r="F12" s="39"/>
      <c r="G12" s="40"/>
      <c r="H12" s="89">
        <f t="shared" si="0"/>
        <v>0</v>
      </c>
      <c r="I12" s="21"/>
      <c r="K12" s="92"/>
    </row>
    <row r="13" spans="2:14" s="8" customFormat="1" ht="25.5" customHeight="1" x14ac:dyDescent="0.2">
      <c r="B13" s="320"/>
      <c r="C13" s="317" t="s">
        <v>11</v>
      </c>
      <c r="D13" s="14" t="s">
        <v>9</v>
      </c>
      <c r="E13" s="19"/>
      <c r="F13" s="41"/>
      <c r="G13" s="77"/>
      <c r="H13" s="88">
        <f t="shared" si="0"/>
        <v>0</v>
      </c>
      <c r="I13" s="20"/>
      <c r="K13" s="92"/>
    </row>
    <row r="14" spans="2:14" s="8" customFormat="1" ht="25.5" customHeight="1" x14ac:dyDescent="0.2">
      <c r="B14" s="320"/>
      <c r="C14" s="376"/>
      <c r="D14" s="23" t="s">
        <v>18</v>
      </c>
      <c r="E14" s="18"/>
      <c r="F14" s="39"/>
      <c r="G14" s="40"/>
      <c r="H14" s="89">
        <f t="shared" si="0"/>
        <v>0</v>
      </c>
      <c r="I14" s="21"/>
      <c r="K14" s="91"/>
    </row>
    <row r="15" spans="2:14" s="8" customFormat="1" ht="25.5" customHeight="1" x14ac:dyDescent="0.2">
      <c r="B15" s="320"/>
      <c r="C15" s="317" t="s">
        <v>12</v>
      </c>
      <c r="D15" s="14" t="s">
        <v>9</v>
      </c>
      <c r="E15" s="358"/>
      <c r="F15" s="82">
        <f>MAX(F9,F11,F13)</f>
        <v>0</v>
      </c>
      <c r="G15" s="83">
        <f>IF(F15=0,0,(F9*G9+F11*G11+F13*G13)/F15)</f>
        <v>0</v>
      </c>
      <c r="H15" s="330"/>
      <c r="I15" s="84">
        <f>I9+I11+I13</f>
        <v>0</v>
      </c>
      <c r="K15" s="92"/>
    </row>
    <row r="16" spans="2:14" s="8" customFormat="1" ht="25.5" customHeight="1" thickBot="1" x14ac:dyDescent="0.25">
      <c r="B16" s="321"/>
      <c r="C16" s="318"/>
      <c r="D16" s="60" t="s">
        <v>18</v>
      </c>
      <c r="E16" s="359"/>
      <c r="F16" s="85">
        <f>MAX(F10,F12,F14)</f>
        <v>0</v>
      </c>
      <c r="G16" s="81">
        <f>IF(F16=0,0,(F10*G10+F12*G12+F14*G14)/F16)</f>
        <v>0</v>
      </c>
      <c r="H16" s="331"/>
      <c r="I16" s="64">
        <f>I10+I12+I14</f>
        <v>0</v>
      </c>
    </row>
    <row r="17" spans="1:12" ht="25.5" customHeight="1" x14ac:dyDescent="0.2">
      <c r="B17" s="320" t="s">
        <v>201</v>
      </c>
      <c r="C17" s="317" t="s">
        <v>8</v>
      </c>
      <c r="D17" s="15" t="s">
        <v>9</v>
      </c>
      <c r="E17" s="19"/>
      <c r="F17" s="42"/>
      <c r="G17" s="76"/>
      <c r="H17" s="88">
        <f t="shared" ref="H17:H22" si="1">E17*F17*G17</f>
        <v>0</v>
      </c>
      <c r="I17" s="22"/>
    </row>
    <row r="18" spans="1:12" ht="25.5" customHeight="1" x14ac:dyDescent="0.2">
      <c r="B18" s="320"/>
      <c r="C18" s="376"/>
      <c r="D18" s="23" t="s">
        <v>18</v>
      </c>
      <c r="E18" s="18"/>
      <c r="F18" s="39"/>
      <c r="G18" s="40"/>
      <c r="H18" s="89">
        <f t="shared" si="1"/>
        <v>0</v>
      </c>
      <c r="I18" s="21"/>
    </row>
    <row r="19" spans="1:12" ht="25.5" customHeight="1" x14ac:dyDescent="0.2">
      <c r="B19" s="320"/>
      <c r="C19" s="317" t="s">
        <v>10</v>
      </c>
      <c r="D19" s="14" t="s">
        <v>9</v>
      </c>
      <c r="E19" s="19"/>
      <c r="F19" s="43"/>
      <c r="G19" s="77"/>
      <c r="H19" s="88">
        <f t="shared" si="1"/>
        <v>0</v>
      </c>
      <c r="I19" s="20"/>
    </row>
    <row r="20" spans="1:12" ht="25.5" customHeight="1" x14ac:dyDescent="0.2">
      <c r="B20" s="320"/>
      <c r="C20" s="376"/>
      <c r="D20" s="23" t="s">
        <v>18</v>
      </c>
      <c r="E20" s="18"/>
      <c r="F20" s="39"/>
      <c r="G20" s="40"/>
      <c r="H20" s="89">
        <f t="shared" si="1"/>
        <v>0</v>
      </c>
      <c r="I20" s="21"/>
    </row>
    <row r="21" spans="1:12" ht="25.5" customHeight="1" x14ac:dyDescent="0.2">
      <c r="B21" s="320"/>
      <c r="C21" s="317" t="s">
        <v>11</v>
      </c>
      <c r="D21" s="14" t="s">
        <v>9</v>
      </c>
      <c r="E21" s="19"/>
      <c r="F21" s="41"/>
      <c r="G21" s="77"/>
      <c r="H21" s="88">
        <f t="shared" si="1"/>
        <v>0</v>
      </c>
      <c r="I21" s="20"/>
    </row>
    <row r="22" spans="1:12" ht="25.5" customHeight="1" x14ac:dyDescent="0.2">
      <c r="B22" s="320"/>
      <c r="C22" s="376"/>
      <c r="D22" s="23" t="s">
        <v>18</v>
      </c>
      <c r="E22" s="18"/>
      <c r="F22" s="39"/>
      <c r="G22" s="40"/>
      <c r="H22" s="89">
        <f t="shared" si="1"/>
        <v>0</v>
      </c>
      <c r="I22" s="21"/>
    </row>
    <row r="23" spans="1:12" ht="25.5" customHeight="1" x14ac:dyDescent="0.2">
      <c r="B23" s="320"/>
      <c r="C23" s="317" t="s">
        <v>12</v>
      </c>
      <c r="D23" s="14" t="s">
        <v>9</v>
      </c>
      <c r="E23" s="374"/>
      <c r="F23" s="82">
        <f>MAX(F17,F19,F21)</f>
        <v>0</v>
      </c>
      <c r="G23" s="83">
        <f>IF(F23=0,0,(F17*G17+F19*G19+F21*G21)/F23)</f>
        <v>0</v>
      </c>
      <c r="H23" s="328"/>
      <c r="I23" s="84">
        <f>I17+I19+I21</f>
        <v>0</v>
      </c>
    </row>
    <row r="24" spans="1:12" ht="25.5" customHeight="1" thickBot="1" x14ac:dyDescent="0.25">
      <c r="B24" s="321"/>
      <c r="C24" s="318"/>
      <c r="D24" s="24" t="s">
        <v>18</v>
      </c>
      <c r="E24" s="375"/>
      <c r="F24" s="80">
        <f>MAX(F18,F20,F22)</f>
        <v>0</v>
      </c>
      <c r="G24" s="81">
        <f>IF(F24=0,0,(G18*F18+G20*F20+G22*F22)/F24)</f>
        <v>0</v>
      </c>
      <c r="H24" s="329"/>
      <c r="I24" s="64">
        <f>I18+I20+I22</f>
        <v>0</v>
      </c>
    </row>
    <row r="25" spans="1:12" ht="25.5" customHeight="1" x14ac:dyDescent="0.2">
      <c r="B25" s="346" t="s">
        <v>12</v>
      </c>
      <c r="C25" s="347"/>
      <c r="D25" s="63" t="s">
        <v>9</v>
      </c>
      <c r="E25" s="342"/>
      <c r="F25" s="78">
        <f>F15+F23</f>
        <v>0</v>
      </c>
      <c r="G25" s="79">
        <f>IF(F25=0,0,IF(F23=0,G15,IF(F15=0,G23,(G15*F15+G23*F23)/F25)))</f>
        <v>0</v>
      </c>
      <c r="H25" s="345"/>
      <c r="I25" s="90">
        <f>I15+I23</f>
        <v>0</v>
      </c>
    </row>
    <row r="26" spans="1:12" ht="25.5" customHeight="1" thickBot="1" x14ac:dyDescent="0.25">
      <c r="A26" s="1" t="s">
        <v>19</v>
      </c>
      <c r="B26" s="348"/>
      <c r="C26" s="349"/>
      <c r="D26" s="58" t="s">
        <v>18</v>
      </c>
      <c r="E26" s="343"/>
      <c r="F26" s="80">
        <f>F16+F24</f>
        <v>0</v>
      </c>
      <c r="G26" s="81">
        <f>IF(F26=0,0,IF(F24=0,G16,IF(F16=0,G24,(G16*F16+G24*F24)/F26)))</f>
        <v>0</v>
      </c>
      <c r="H26" s="329"/>
      <c r="I26" s="64">
        <f>I16+I24</f>
        <v>0</v>
      </c>
    </row>
    <row r="27" spans="1:12" x14ac:dyDescent="0.2">
      <c r="F27" s="2"/>
      <c r="G27" s="2"/>
      <c r="J27" s="2"/>
      <c r="L27" s="30"/>
    </row>
    <row r="28" spans="1:12" x14ac:dyDescent="0.2">
      <c r="B28" s="344" t="s">
        <v>34</v>
      </c>
      <c r="C28" s="344"/>
      <c r="D28" s="344"/>
      <c r="E28" s="344"/>
      <c r="J28" s="2"/>
    </row>
    <row r="29" spans="1:12" ht="16.5" customHeight="1" x14ac:dyDescent="0.2">
      <c r="C29" s="31"/>
      <c r="D29" s="32"/>
    </row>
    <row r="30" spans="1:12" ht="16.5" customHeight="1" x14ac:dyDescent="0.2">
      <c r="C30" s="32"/>
      <c r="D30" s="32"/>
    </row>
    <row r="31" spans="1:12" ht="16.5" customHeight="1" x14ac:dyDescent="0.2">
      <c r="C31" s="33"/>
      <c r="D31" s="34"/>
    </row>
    <row r="32" spans="1:12" ht="16.5" customHeight="1" x14ac:dyDescent="0.2">
      <c r="C32" s="33"/>
      <c r="D32" s="34"/>
    </row>
    <row r="33" spans="2:10" ht="16.5" customHeight="1" x14ac:dyDescent="0.2">
      <c r="C33" s="33"/>
      <c r="D33" s="34"/>
    </row>
    <row r="34" spans="2:10" x14ac:dyDescent="0.2">
      <c r="C34" s="33"/>
      <c r="D34" s="34"/>
    </row>
    <row r="35" spans="2:10" x14ac:dyDescent="0.2">
      <c r="B35" s="26"/>
      <c r="C35" s="341"/>
      <c r="D35" s="341"/>
      <c r="E35" s="26"/>
      <c r="F35" s="26"/>
      <c r="G35" s="26"/>
      <c r="H35" s="26"/>
      <c r="I35" s="341"/>
      <c r="J35" s="341"/>
    </row>
    <row r="36" spans="2:10" x14ac:dyDescent="0.2">
      <c r="B36" s="26"/>
      <c r="C36" s="341"/>
      <c r="D36" s="341"/>
      <c r="E36" s="26"/>
      <c r="F36" s="26"/>
      <c r="G36" s="26"/>
      <c r="H36" s="26"/>
      <c r="I36" s="341"/>
      <c r="J36" s="341"/>
    </row>
    <row r="37" spans="2:10" x14ac:dyDescent="0.2">
      <c r="B37" s="26"/>
      <c r="C37" s="26"/>
      <c r="D37" s="26"/>
      <c r="E37" s="26"/>
      <c r="F37" s="26"/>
      <c r="G37" s="26"/>
      <c r="H37" s="26"/>
      <c r="I37" s="35"/>
      <c r="J37" s="36"/>
    </row>
    <row r="38" spans="2:10" x14ac:dyDescent="0.2">
      <c r="B38" s="26"/>
      <c r="C38" s="26"/>
      <c r="D38" s="26"/>
      <c r="E38" s="26"/>
      <c r="F38" s="26"/>
      <c r="G38" s="26"/>
      <c r="H38" s="26"/>
      <c r="I38" s="341"/>
      <c r="J38" s="341"/>
    </row>
    <row r="39" spans="2:10" x14ac:dyDescent="0.2">
      <c r="B39" s="33"/>
      <c r="C39" s="33"/>
      <c r="D39" s="37"/>
    </row>
    <row r="40" spans="2:10" x14ac:dyDescent="0.2">
      <c r="B40" s="33"/>
      <c r="C40" s="33"/>
      <c r="D40" s="37"/>
    </row>
    <row r="41" spans="2:10" x14ac:dyDescent="0.2">
      <c r="B41" s="33"/>
      <c r="C41" s="33"/>
      <c r="D41" s="37"/>
    </row>
    <row r="42" spans="2:10" x14ac:dyDescent="0.2">
      <c r="B42" s="33"/>
      <c r="C42" s="33"/>
      <c r="D42" s="37"/>
    </row>
  </sheetData>
  <sheetProtection password="9D83" sheet="1" objects="1" scenarios="1" selectLockedCells="1"/>
  <mergeCells count="34">
    <mergeCell ref="C36:D36"/>
    <mergeCell ref="I36:J36"/>
    <mergeCell ref="I38:J38"/>
    <mergeCell ref="B25:C26"/>
    <mergeCell ref="E25:E26"/>
    <mergeCell ref="H25:H26"/>
    <mergeCell ref="B28:E28"/>
    <mergeCell ref="C35:D35"/>
    <mergeCell ref="I35:J35"/>
    <mergeCell ref="E15:E16"/>
    <mergeCell ref="H15:H16"/>
    <mergeCell ref="B17:B24"/>
    <mergeCell ref="C17:C18"/>
    <mergeCell ref="C19:C20"/>
    <mergeCell ref="C21:C22"/>
    <mergeCell ref="C23:C24"/>
    <mergeCell ref="E23:E24"/>
    <mergeCell ref="H23:H24"/>
    <mergeCell ref="B9:B16"/>
    <mergeCell ref="C9:C10"/>
    <mergeCell ref="C11:C12"/>
    <mergeCell ref="C13:C14"/>
    <mergeCell ref="C15:C16"/>
    <mergeCell ref="B1:H1"/>
    <mergeCell ref="F3:I3"/>
    <mergeCell ref="B5:D5"/>
    <mergeCell ref="E5:E7"/>
    <mergeCell ref="F5:F7"/>
    <mergeCell ref="G5:G7"/>
    <mergeCell ref="H5:H7"/>
    <mergeCell ref="I5:I8"/>
    <mergeCell ref="B6:D6"/>
    <mergeCell ref="B7:D7"/>
    <mergeCell ref="B8:D8"/>
  </mergeCells>
  <printOptions horizont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40"/>
  <sheetViews>
    <sheetView topLeftCell="A9" workbookViewId="0">
      <selection activeCell="D23" sqref="D23"/>
    </sheetView>
  </sheetViews>
  <sheetFormatPr baseColWidth="10" defaultRowHeight="12.75" x14ac:dyDescent="0.2"/>
  <cols>
    <col min="1" max="1" width="28.28515625" style="45" customWidth="1"/>
    <col min="2" max="2" width="17.7109375" style="45" customWidth="1"/>
    <col min="3" max="3" width="18" style="45" customWidth="1"/>
    <col min="4" max="4" width="71.5703125" style="45" customWidth="1"/>
    <col min="5" max="16384" width="11.42578125" style="45"/>
  </cols>
  <sheetData>
    <row r="1" spans="1:7" ht="41.25" customHeight="1" x14ac:dyDescent="0.2">
      <c r="A1" s="378" t="s">
        <v>186</v>
      </c>
      <c r="B1" s="378"/>
      <c r="C1" s="378"/>
      <c r="D1" s="378"/>
      <c r="E1" s="228"/>
      <c r="F1" s="228"/>
      <c r="G1" s="228"/>
    </row>
    <row r="2" spans="1:7" ht="11.25" customHeight="1" thickBot="1" x14ac:dyDescent="0.25">
      <c r="A2" s="229"/>
      <c r="B2" s="229"/>
      <c r="C2" s="229"/>
      <c r="D2" s="229"/>
      <c r="E2" s="228"/>
      <c r="F2" s="228"/>
      <c r="G2" s="228"/>
    </row>
    <row r="3" spans="1:7" ht="29.25" customHeight="1" thickBot="1" x14ac:dyDescent="0.25">
      <c r="A3" s="382" t="s">
        <v>187</v>
      </c>
      <c r="B3" s="383"/>
      <c r="C3" s="383"/>
      <c r="D3" s="384"/>
    </row>
    <row r="4" spans="1:7" ht="27.95" customHeight="1" x14ac:dyDescent="0.2">
      <c r="A4" s="230" t="s">
        <v>174</v>
      </c>
      <c r="B4" s="7"/>
      <c r="C4" s="7"/>
      <c r="D4" s="7"/>
      <c r="E4" s="7"/>
      <c r="F4" s="7"/>
      <c r="G4" s="7"/>
    </row>
    <row r="5" spans="1:7" ht="18" customHeight="1" x14ac:dyDescent="0.2">
      <c r="A5" s="231"/>
      <c r="B5" s="232" t="s">
        <v>169</v>
      </c>
      <c r="C5" s="232" t="s">
        <v>170</v>
      </c>
      <c r="D5" s="232" t="s">
        <v>171</v>
      </c>
      <c r="E5" s="7"/>
      <c r="F5" s="7"/>
      <c r="G5" s="7"/>
    </row>
    <row r="6" spans="1:7" ht="18" customHeight="1" x14ac:dyDescent="0.2">
      <c r="A6" s="379" t="s">
        <v>168</v>
      </c>
      <c r="B6" s="380"/>
      <c r="C6" s="380"/>
      <c r="D6" s="381"/>
      <c r="E6" s="7"/>
      <c r="F6" s="7"/>
      <c r="G6" s="7"/>
    </row>
    <row r="7" spans="1:7" ht="18" customHeight="1" x14ac:dyDescent="0.2">
      <c r="A7" s="233" t="s">
        <v>175</v>
      </c>
      <c r="B7" s="234" t="s">
        <v>177</v>
      </c>
      <c r="C7" s="234" t="s">
        <v>178</v>
      </c>
      <c r="D7" s="234" t="s">
        <v>185</v>
      </c>
      <c r="E7" s="7"/>
      <c r="F7" s="7"/>
      <c r="G7" s="7"/>
    </row>
    <row r="8" spans="1:7" ht="18" customHeight="1" x14ac:dyDescent="0.2">
      <c r="A8" s="235" t="s">
        <v>176</v>
      </c>
      <c r="B8" s="226"/>
      <c r="C8" s="226"/>
      <c r="D8" s="226"/>
      <c r="E8" s="7"/>
      <c r="F8" s="7"/>
      <c r="G8" s="7"/>
    </row>
    <row r="9" spans="1:7" ht="18" customHeight="1" x14ac:dyDescent="0.2">
      <c r="A9" s="379" t="s">
        <v>173</v>
      </c>
      <c r="B9" s="380"/>
      <c r="C9" s="380"/>
      <c r="D9" s="381"/>
      <c r="E9" s="7"/>
      <c r="F9" s="7"/>
      <c r="G9" s="7"/>
    </row>
    <row r="10" spans="1:7" ht="37.5" customHeight="1" x14ac:dyDescent="0.2">
      <c r="A10" s="233" t="s">
        <v>175</v>
      </c>
      <c r="B10" s="234" t="s">
        <v>178</v>
      </c>
      <c r="C10" s="234" t="s">
        <v>179</v>
      </c>
      <c r="D10" s="236" t="s">
        <v>188</v>
      </c>
      <c r="E10" s="7"/>
      <c r="F10" s="7"/>
      <c r="G10" s="7"/>
    </row>
    <row r="11" spans="1:7" ht="18" customHeight="1" x14ac:dyDescent="0.2">
      <c r="A11" s="235" t="s">
        <v>176</v>
      </c>
      <c r="B11" s="226"/>
      <c r="C11" s="226"/>
      <c r="D11" s="226"/>
      <c r="E11" s="7"/>
      <c r="F11" s="7"/>
      <c r="G11" s="7"/>
    </row>
    <row r="12" spans="1:7" ht="18" customHeight="1" x14ac:dyDescent="0.2">
      <c r="A12" s="379" t="s">
        <v>172</v>
      </c>
      <c r="B12" s="380"/>
      <c r="C12" s="380"/>
      <c r="D12" s="381"/>
      <c r="E12" s="7"/>
      <c r="F12" s="7"/>
      <c r="G12" s="7"/>
    </row>
    <row r="13" spans="1:7" ht="18" customHeight="1" x14ac:dyDescent="0.2">
      <c r="A13" s="233" t="s">
        <v>175</v>
      </c>
      <c r="B13" s="234" t="s">
        <v>179</v>
      </c>
      <c r="C13" s="234" t="s">
        <v>180</v>
      </c>
      <c r="D13" s="234" t="s">
        <v>184</v>
      </c>
      <c r="E13" s="7"/>
      <c r="F13" s="7"/>
      <c r="G13" s="7"/>
    </row>
    <row r="14" spans="1:7" ht="18" customHeight="1" x14ac:dyDescent="0.2">
      <c r="A14" s="235" t="s">
        <v>176</v>
      </c>
      <c r="B14" s="226"/>
      <c r="C14" s="226"/>
      <c r="D14" s="226"/>
      <c r="E14" s="7"/>
      <c r="F14" s="7"/>
      <c r="G14" s="7"/>
    </row>
    <row r="15" spans="1:7" ht="15.75" customHeight="1" x14ac:dyDescent="0.2">
      <c r="A15" s="7"/>
      <c r="B15" s="7"/>
      <c r="C15" s="7"/>
      <c r="D15" s="7"/>
      <c r="E15" s="7"/>
      <c r="F15" s="7"/>
      <c r="G15" s="7"/>
    </row>
    <row r="16" spans="1:7" ht="27.95" customHeight="1" x14ac:dyDescent="0.2">
      <c r="A16" s="230" t="s">
        <v>181</v>
      </c>
      <c r="B16" s="7"/>
      <c r="C16" s="7"/>
      <c r="D16" s="7"/>
      <c r="E16" s="7"/>
      <c r="F16" s="7"/>
      <c r="G16" s="7"/>
    </row>
    <row r="17" spans="1:7" ht="18" customHeight="1" x14ac:dyDescent="0.2">
      <c r="A17" s="231"/>
      <c r="B17" s="232" t="s">
        <v>169</v>
      </c>
      <c r="C17" s="232" t="s">
        <v>170</v>
      </c>
      <c r="D17" s="232" t="s">
        <v>171</v>
      </c>
      <c r="E17" s="7"/>
      <c r="F17" s="7"/>
      <c r="G17" s="7"/>
    </row>
    <row r="18" spans="1:7" ht="18" customHeight="1" x14ac:dyDescent="0.2">
      <c r="A18" s="379" t="s">
        <v>182</v>
      </c>
      <c r="B18" s="380"/>
      <c r="C18" s="380"/>
      <c r="D18" s="381"/>
      <c r="E18" s="7"/>
      <c r="F18" s="7"/>
      <c r="G18" s="7"/>
    </row>
    <row r="19" spans="1:7" ht="37.5" customHeight="1" x14ac:dyDescent="0.2">
      <c r="A19" s="233" t="s">
        <v>175</v>
      </c>
      <c r="B19" s="234" t="s">
        <v>178</v>
      </c>
      <c r="C19" s="234" t="s">
        <v>179</v>
      </c>
      <c r="D19" s="237" t="s">
        <v>189</v>
      </c>
      <c r="E19" s="7"/>
      <c r="F19" s="7"/>
      <c r="G19" s="7"/>
    </row>
    <row r="20" spans="1:7" ht="21" customHeight="1" x14ac:dyDescent="0.2">
      <c r="A20" s="235" t="s">
        <v>176</v>
      </c>
      <c r="B20" s="226"/>
      <c r="C20" s="226"/>
      <c r="D20" s="226"/>
      <c r="E20" s="7"/>
      <c r="F20" s="7"/>
      <c r="G20" s="7"/>
    </row>
    <row r="21" spans="1:7" ht="18" customHeight="1" x14ac:dyDescent="0.2">
      <c r="A21" s="379" t="s">
        <v>183</v>
      </c>
      <c r="B21" s="380"/>
      <c r="C21" s="380"/>
      <c r="D21" s="381"/>
      <c r="E21" s="7"/>
      <c r="F21" s="7"/>
      <c r="G21" s="7"/>
    </row>
    <row r="22" spans="1:7" ht="18" customHeight="1" x14ac:dyDescent="0.2">
      <c r="A22" s="233" t="s">
        <v>175</v>
      </c>
      <c r="B22" s="234" t="s">
        <v>179</v>
      </c>
      <c r="C22" s="234" t="s">
        <v>180</v>
      </c>
      <c r="D22" s="234" t="s">
        <v>184</v>
      </c>
      <c r="E22" s="7"/>
      <c r="F22" s="7"/>
      <c r="G22" s="7"/>
    </row>
    <row r="23" spans="1:7" ht="18" customHeight="1" x14ac:dyDescent="0.2">
      <c r="A23" s="235" t="s">
        <v>176</v>
      </c>
      <c r="B23" s="226"/>
      <c r="C23" s="226"/>
      <c r="D23" s="226"/>
      <c r="E23" s="7"/>
      <c r="F23" s="7"/>
      <c r="G23" s="7"/>
    </row>
    <row r="24" spans="1:7" ht="18" customHeight="1" x14ac:dyDescent="0.2">
      <c r="A24" s="7"/>
      <c r="B24" s="7"/>
      <c r="C24" s="7"/>
      <c r="D24" s="7"/>
      <c r="E24" s="7"/>
      <c r="F24" s="7"/>
      <c r="G24" s="7"/>
    </row>
    <row r="25" spans="1:7" ht="18" customHeight="1" x14ac:dyDescent="0.2">
      <c r="A25" s="7"/>
      <c r="B25" s="7"/>
      <c r="C25" s="7"/>
      <c r="D25" s="238" t="str">
        <f>IF(AND(B14="",B23=""),"","ok")</f>
        <v/>
      </c>
      <c r="E25" s="7"/>
      <c r="F25" s="7"/>
      <c r="G25" s="7"/>
    </row>
    <row r="26" spans="1:7" ht="18" customHeight="1" x14ac:dyDescent="0.2">
      <c r="A26" s="388" t="s">
        <v>193</v>
      </c>
      <c r="B26" s="388"/>
      <c r="C26" s="388"/>
      <c r="D26" s="388"/>
      <c r="E26" s="7"/>
      <c r="F26" s="7"/>
      <c r="G26" s="7"/>
    </row>
    <row r="27" spans="1:7" ht="207.75" customHeight="1" x14ac:dyDescent="0.2">
      <c r="A27" s="385"/>
      <c r="B27" s="386"/>
      <c r="C27" s="386"/>
      <c r="D27" s="387"/>
      <c r="E27" s="7"/>
      <c r="F27" s="7"/>
      <c r="G27" s="7"/>
    </row>
    <row r="28" spans="1:7" ht="15.95" customHeight="1" x14ac:dyDescent="0.2">
      <c r="A28" s="240"/>
      <c r="B28" s="240"/>
      <c r="C28" s="240"/>
      <c r="D28" s="240"/>
      <c r="E28" s="7"/>
      <c r="F28" s="7"/>
      <c r="G28" s="7"/>
    </row>
    <row r="29" spans="1:7" ht="15.95" customHeight="1" x14ac:dyDescent="0.2">
      <c r="A29" s="240"/>
      <c r="B29" s="240"/>
      <c r="C29" s="240"/>
      <c r="D29" s="240"/>
      <c r="E29" s="7"/>
      <c r="F29" s="7"/>
      <c r="G29" s="7"/>
    </row>
    <row r="30" spans="1:7" ht="15.95" customHeight="1" x14ac:dyDescent="0.2">
      <c r="A30" s="240"/>
      <c r="B30" s="240"/>
      <c r="C30" s="240"/>
      <c r="D30" s="240"/>
      <c r="E30" s="7"/>
      <c r="F30" s="7"/>
      <c r="G30" s="7"/>
    </row>
    <row r="31" spans="1:7" ht="15.95" customHeight="1" x14ac:dyDescent="0.2">
      <c r="A31" s="240"/>
      <c r="B31" s="240"/>
      <c r="C31" s="240"/>
      <c r="D31" s="240"/>
      <c r="E31" s="7"/>
      <c r="F31" s="7"/>
      <c r="G31" s="7"/>
    </row>
    <row r="32" spans="1:7" ht="15.95" customHeight="1" x14ac:dyDescent="0.2">
      <c r="A32" s="240"/>
      <c r="B32" s="240"/>
      <c r="C32" s="240"/>
      <c r="D32" s="240"/>
      <c r="E32" s="7"/>
      <c r="F32" s="7"/>
      <c r="G32" s="7"/>
    </row>
    <row r="33" spans="1:7" ht="15.95" customHeight="1" x14ac:dyDescent="0.2">
      <c r="A33" s="240"/>
      <c r="B33" s="240"/>
      <c r="C33" s="240"/>
      <c r="D33" s="240"/>
      <c r="E33" s="7"/>
      <c r="F33" s="7"/>
      <c r="G33" s="7"/>
    </row>
    <row r="34" spans="1:7" ht="15.95" customHeight="1" x14ac:dyDescent="0.2">
      <c r="A34" s="240"/>
      <c r="B34" s="240"/>
      <c r="C34" s="240"/>
      <c r="D34" s="240"/>
      <c r="E34" s="7"/>
      <c r="F34" s="7"/>
      <c r="G34" s="7"/>
    </row>
    <row r="35" spans="1:7" ht="15.95" customHeight="1" x14ac:dyDescent="0.2">
      <c r="A35" s="240"/>
      <c r="B35" s="240"/>
      <c r="C35" s="240"/>
      <c r="D35" s="240"/>
      <c r="E35" s="7"/>
      <c r="F35" s="7"/>
      <c r="G35" s="7"/>
    </row>
    <row r="36" spans="1:7" ht="15.95" customHeight="1" x14ac:dyDescent="0.2">
      <c r="A36" s="240"/>
      <c r="B36" s="240"/>
      <c r="C36" s="240"/>
      <c r="D36" s="240"/>
      <c r="E36" s="7"/>
      <c r="F36" s="7"/>
      <c r="G36" s="7"/>
    </row>
    <row r="37" spans="1:7" ht="15.95" customHeight="1" x14ac:dyDescent="0.2">
      <c r="A37" s="240"/>
      <c r="B37" s="240"/>
      <c r="C37" s="240"/>
      <c r="D37" s="240"/>
      <c r="E37" s="7"/>
      <c r="F37" s="7"/>
      <c r="G37" s="7"/>
    </row>
    <row r="38" spans="1:7" ht="15.95" customHeight="1" x14ac:dyDescent="0.2">
      <c r="A38" s="240"/>
      <c r="B38" s="240"/>
      <c r="C38" s="240"/>
      <c r="D38" s="240"/>
    </row>
    <row r="39" spans="1:7" x14ac:dyDescent="0.2">
      <c r="A39" s="240"/>
      <c r="B39" s="240"/>
      <c r="C39" s="240"/>
      <c r="D39" s="240"/>
    </row>
    <row r="40" spans="1:7" x14ac:dyDescent="0.2">
      <c r="A40" s="240"/>
      <c r="B40" s="240"/>
      <c r="C40" s="240"/>
      <c r="D40" s="240"/>
    </row>
  </sheetData>
  <sheetProtection password="9D83" sheet="1" objects="1" scenarios="1" selectLockedCells="1"/>
  <mergeCells count="9">
    <mergeCell ref="A1:D1"/>
    <mergeCell ref="A6:D6"/>
    <mergeCell ref="A3:D3"/>
    <mergeCell ref="A27:D27"/>
    <mergeCell ref="A26:D26"/>
    <mergeCell ref="A9:D9"/>
    <mergeCell ref="A12:D12"/>
    <mergeCell ref="A18:D18"/>
    <mergeCell ref="A21:D21"/>
  </mergeCells>
  <phoneticPr fontId="4" type="noConversion"/>
  <printOptions horizontalCentered="1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L29"/>
  <sheetViews>
    <sheetView showZeros="0" topLeftCell="A2" workbookViewId="0">
      <selection activeCell="D19" sqref="D19:G19"/>
    </sheetView>
  </sheetViews>
  <sheetFormatPr baseColWidth="10" defaultRowHeight="12.75" x14ac:dyDescent="0.2"/>
  <cols>
    <col min="1" max="1" width="2.7109375" style="1" customWidth="1"/>
    <col min="2" max="2" width="15.42578125" style="1" customWidth="1"/>
    <col min="3" max="3" width="12.85546875" style="1" customWidth="1"/>
    <col min="4" max="4" width="8.85546875" style="1" customWidth="1"/>
    <col min="5" max="5" width="12.85546875" style="1" customWidth="1"/>
    <col min="6" max="6" width="13.28515625" style="1" customWidth="1"/>
    <col min="7" max="7" width="25.7109375" style="1" customWidth="1"/>
    <col min="8" max="8" width="14" style="2" customWidth="1"/>
    <col min="9" max="9" width="15.28515625" style="1" customWidth="1"/>
    <col min="10" max="10" width="15.85546875" style="1" customWidth="1"/>
    <col min="11" max="16384" width="11.42578125" style="1"/>
  </cols>
  <sheetData>
    <row r="1" spans="1:11" ht="23.25" customHeight="1" x14ac:dyDescent="0.2">
      <c r="A1" s="352" t="s">
        <v>197</v>
      </c>
      <c r="B1" s="352"/>
      <c r="C1" s="352"/>
      <c r="D1" s="352"/>
      <c r="E1" s="352"/>
      <c r="F1" s="352"/>
      <c r="G1" s="44">
        <f>Dénomination!E4</f>
        <v>2016</v>
      </c>
      <c r="H1" s="27"/>
      <c r="I1" s="28"/>
      <c r="J1" s="3"/>
    </row>
    <row r="2" spans="1:11" ht="24" customHeight="1" x14ac:dyDescent="0.25">
      <c r="B2" s="4"/>
      <c r="C2" s="4"/>
      <c r="D2" s="4"/>
      <c r="E2" s="4"/>
      <c r="F2" s="4"/>
      <c r="G2" s="4"/>
      <c r="H2" s="5"/>
      <c r="I2" s="4"/>
      <c r="J2" s="4"/>
    </row>
    <row r="3" spans="1:11" ht="30" customHeight="1" x14ac:dyDescent="0.25">
      <c r="B3" s="241" t="s">
        <v>0</v>
      </c>
      <c r="C3" s="6"/>
      <c r="D3" s="6"/>
      <c r="E3" s="307" t="str">
        <f>IF(Dénomination!D8 ="","Merci de compléter la feuille Dénomination",Dénomination!D8)</f>
        <v>Merci de compléter la feuille Dénomination</v>
      </c>
      <c r="F3" s="307"/>
      <c r="G3" s="307"/>
      <c r="H3" s="222"/>
      <c r="I3" s="218"/>
      <c r="J3" s="218"/>
      <c r="K3" s="218"/>
    </row>
    <row r="4" spans="1:11" ht="38.25" customHeight="1" thickBot="1" x14ac:dyDescent="0.25"/>
    <row r="5" spans="1:11" s="7" customFormat="1" ht="38.25" customHeight="1" x14ac:dyDescent="0.2">
      <c r="B5" s="325" t="s">
        <v>1</v>
      </c>
      <c r="C5" s="326"/>
      <c r="D5" s="327"/>
      <c r="E5" s="417" t="s">
        <v>14</v>
      </c>
      <c r="F5" s="420" t="s">
        <v>15</v>
      </c>
      <c r="G5" s="360" t="s">
        <v>164</v>
      </c>
    </row>
    <row r="6" spans="1:11" s="8" customFormat="1" ht="18" customHeight="1" x14ac:dyDescent="0.2">
      <c r="B6" s="411"/>
      <c r="C6" s="412"/>
      <c r="D6" s="413"/>
      <c r="E6" s="418"/>
      <c r="F6" s="421"/>
      <c r="G6" s="361"/>
    </row>
    <row r="7" spans="1:11" s="8" customFormat="1" ht="18" customHeight="1" x14ac:dyDescent="0.2">
      <c r="B7" s="411"/>
      <c r="C7" s="412"/>
      <c r="D7" s="413"/>
      <c r="E7" s="418"/>
      <c r="F7" s="421"/>
      <c r="G7" s="361"/>
    </row>
    <row r="8" spans="1:11" s="9" customFormat="1" ht="18" customHeight="1" thickBot="1" x14ac:dyDescent="0.25">
      <c r="B8" s="414"/>
      <c r="C8" s="415"/>
      <c r="D8" s="416"/>
      <c r="E8" s="419"/>
      <c r="F8" s="422"/>
      <c r="G8" s="362"/>
    </row>
    <row r="9" spans="1:11" ht="25.5" customHeight="1" x14ac:dyDescent="0.2">
      <c r="B9" s="408" t="s">
        <v>13</v>
      </c>
      <c r="C9" s="401" t="s">
        <v>8</v>
      </c>
      <c r="D9" s="70" t="s">
        <v>9</v>
      </c>
      <c r="E9" s="399"/>
      <c r="F9" s="406"/>
      <c r="G9" s="94">
        <f>'Périscolaire mercredi'!I9+'Périscolaire mercredi'!I17+'Autres jours cas particulier'!I9+'Autres jours cas particulier'!I17</f>
        <v>0</v>
      </c>
      <c r="H9" s="1"/>
    </row>
    <row r="10" spans="1:11" ht="25.5" customHeight="1" x14ac:dyDescent="0.2">
      <c r="B10" s="409"/>
      <c r="C10" s="402"/>
      <c r="D10" s="71" t="s">
        <v>18</v>
      </c>
      <c r="E10" s="400"/>
      <c r="F10" s="407"/>
      <c r="G10" s="95">
        <f>'Périscolaire mercredi'!I10+'Périscolaire mercredi'!I18+'Autres jours cas particulier'!I10+'Autres jours cas particulier'!I18</f>
        <v>0</v>
      </c>
      <c r="H10" s="1"/>
    </row>
    <row r="11" spans="1:11" ht="25.5" customHeight="1" x14ac:dyDescent="0.2">
      <c r="B11" s="409"/>
      <c r="C11" s="403" t="s">
        <v>10</v>
      </c>
      <c r="D11" s="72" t="s">
        <v>9</v>
      </c>
      <c r="E11" s="400"/>
      <c r="F11" s="407"/>
      <c r="G11" s="96">
        <f>'Périscolaire mercredi'!I11+'Périscolaire mercredi'!I19+'Autres jours cas particulier'!I11+'Autres jours cas particulier'!I19</f>
        <v>0</v>
      </c>
      <c r="H11" s="1"/>
    </row>
    <row r="12" spans="1:11" ht="25.5" customHeight="1" x14ac:dyDescent="0.2">
      <c r="B12" s="409"/>
      <c r="C12" s="402"/>
      <c r="D12" s="71" t="s">
        <v>18</v>
      </c>
      <c r="E12" s="400"/>
      <c r="F12" s="407"/>
      <c r="G12" s="97">
        <f>'Périscolaire mercredi'!I12+'Périscolaire mercredi'!I20+'Autres jours cas particulier'!I12+'Autres jours cas particulier'!I20</f>
        <v>0</v>
      </c>
      <c r="H12" s="1"/>
    </row>
    <row r="13" spans="1:11" ht="25.5" customHeight="1" x14ac:dyDescent="0.2">
      <c r="B13" s="409"/>
      <c r="C13" s="403" t="s">
        <v>11</v>
      </c>
      <c r="D13" s="72" t="s">
        <v>9</v>
      </c>
      <c r="E13" s="400"/>
      <c r="F13" s="407"/>
      <c r="G13" s="96">
        <f>'Périscolaire mercredi'!I13+'Périscolaire mercredi'!I21+'Autres jours cas particulier'!I13+'Autres jours cas particulier'!I21</f>
        <v>0</v>
      </c>
      <c r="H13" s="1"/>
    </row>
    <row r="14" spans="1:11" ht="25.5" customHeight="1" thickBot="1" x14ac:dyDescent="0.25">
      <c r="B14" s="409"/>
      <c r="C14" s="401"/>
      <c r="D14" s="73" t="s">
        <v>18</v>
      </c>
      <c r="E14" s="400"/>
      <c r="F14" s="407"/>
      <c r="G14" s="98">
        <f>'Périscolaire mercredi'!I14+'Périscolaire mercredi'!I22+'Autres jours cas particulier'!I14+'Autres jours cas particulier'!I22</f>
        <v>0</v>
      </c>
      <c r="H14" s="1"/>
    </row>
    <row r="15" spans="1:11" ht="25.5" customHeight="1" x14ac:dyDescent="0.2">
      <c r="B15" s="409"/>
      <c r="C15" s="404" t="s">
        <v>12</v>
      </c>
      <c r="D15" s="74" t="s">
        <v>9</v>
      </c>
      <c r="E15" s="67">
        <f>'Périscolaire mercredi'!F25+'Autres jours cas particulier'!F25</f>
        <v>0</v>
      </c>
      <c r="F15" s="59" t="str">
        <f>IF(E15=0,"",('Périscolaire mercredi'!F25*'Périscolaire mercredi'!G25+'Autres jours cas particulier'!F25*'Autres jours cas particulier'!G25)/Récap!E15)</f>
        <v/>
      </c>
      <c r="G15" s="65">
        <f>G9+G11+G13</f>
        <v>0</v>
      </c>
      <c r="H15" s="396">
        <f>G15+G16</f>
        <v>0</v>
      </c>
    </row>
    <row r="16" spans="1:11" ht="25.5" customHeight="1" thickBot="1" x14ac:dyDescent="0.25">
      <c r="B16" s="410"/>
      <c r="C16" s="405"/>
      <c r="D16" s="75" t="s">
        <v>18</v>
      </c>
      <c r="E16" s="68">
        <f>'Périscolaire mercredi'!F25+'Autres jours cas particulier'!F26</f>
        <v>0</v>
      </c>
      <c r="F16" s="69" t="str">
        <f>IF(E16=0,"",('Périscolaire mercredi'!F25*'Périscolaire mercredi'!G25+'Autres jours cas particulier'!F26*'Autres jours cas particulier'!G26)/Récap!E16)</f>
        <v/>
      </c>
      <c r="G16" s="66">
        <f>G10+G12+G14</f>
        <v>0</v>
      </c>
      <c r="H16" s="397"/>
    </row>
    <row r="17" spans="1:12" ht="63.75" customHeight="1" thickBot="1" x14ac:dyDescent="0.25">
      <c r="B17" s="398" t="s">
        <v>194</v>
      </c>
      <c r="C17" s="398"/>
      <c r="D17" s="398"/>
      <c r="E17" s="398"/>
      <c r="F17" s="398"/>
      <c r="G17" s="227" t="str">
        <f>IF(Plages!D25="","Afin que la Ps se calcule, merci de compléter les horaires de début et fin de plage pour votre accueil sur la feuille Plages",IF(H15=0,"",IF(('BUDGET '!C71/(H15))&gt;1.77,(H15)*0.53*86%,(H15)*('BUDGET '!C71/(H15))*30%*86%)))</f>
        <v>Afin que la Ps se calcule, merci de compléter les horaires de début et fin de plage pour votre accueil sur la feuille Plages</v>
      </c>
      <c r="I17" s="2"/>
      <c r="J17" s="2"/>
      <c r="L17" s="30"/>
    </row>
    <row r="18" spans="1:12" ht="18.75" customHeight="1" x14ac:dyDescent="0.2"/>
    <row r="19" spans="1:12" ht="26.1" customHeight="1" x14ac:dyDescent="0.2">
      <c r="A19" s="221"/>
      <c r="B19" s="219"/>
      <c r="C19" s="221" t="s">
        <v>22</v>
      </c>
      <c r="D19" s="390"/>
      <c r="E19" s="391"/>
      <c r="F19" s="391"/>
      <c r="G19" s="391"/>
      <c r="H19" s="219"/>
      <c r="I19" s="219"/>
    </row>
    <row r="20" spans="1:12" ht="26.1" customHeight="1" x14ac:dyDescent="0.2">
      <c r="A20" s="221"/>
      <c r="B20" s="221"/>
      <c r="C20" s="221" t="s">
        <v>23</v>
      </c>
      <c r="D20" s="391"/>
      <c r="E20" s="391"/>
      <c r="F20" s="391"/>
      <c r="G20" s="391"/>
      <c r="H20" s="219"/>
      <c r="I20" s="219"/>
    </row>
    <row r="21" spans="1:12" ht="15" x14ac:dyDescent="0.2">
      <c r="A21" s="221"/>
      <c r="B21" s="221"/>
      <c r="C21" s="221"/>
      <c r="D21" s="220"/>
      <c r="E21" s="220"/>
      <c r="F21" s="219"/>
      <c r="G21" s="219"/>
      <c r="H21" s="219"/>
      <c r="I21" s="219"/>
    </row>
    <row r="22" spans="1:12" ht="26.1" customHeight="1" x14ac:dyDescent="0.2">
      <c r="A22" s="239"/>
      <c r="B22" s="395" t="s">
        <v>36</v>
      </c>
      <c r="C22" s="395"/>
      <c r="D22" s="395"/>
      <c r="E22" s="395"/>
      <c r="F22" s="395"/>
      <c r="G22" s="395"/>
      <c r="H22" s="239"/>
      <c r="I22" s="219"/>
    </row>
    <row r="23" spans="1:12" ht="26.1" customHeight="1" x14ac:dyDescent="0.2">
      <c r="A23" s="221"/>
      <c r="B23" s="221"/>
      <c r="C23" s="221"/>
      <c r="D23" s="391"/>
      <c r="E23" s="391"/>
      <c r="F23" s="391"/>
      <c r="G23" s="391"/>
      <c r="H23" s="219"/>
      <c r="I23" s="219"/>
    </row>
    <row r="24" spans="1:12" ht="15" x14ac:dyDescent="0.2">
      <c r="A24" s="221"/>
      <c r="B24" s="220"/>
      <c r="C24" s="220"/>
      <c r="D24" s="220"/>
      <c r="E24" s="220"/>
      <c r="F24" s="219"/>
      <c r="G24" s="219"/>
      <c r="H24" s="219"/>
      <c r="I24" s="219"/>
    </row>
    <row r="25" spans="1:12" ht="48" customHeight="1" x14ac:dyDescent="0.2">
      <c r="A25" s="392" t="s">
        <v>37</v>
      </c>
      <c r="B25" s="392"/>
      <c r="C25" s="392"/>
      <c r="D25" s="392"/>
      <c r="E25" s="392"/>
      <c r="F25" s="392"/>
      <c r="G25" s="392"/>
      <c r="H25" s="219"/>
      <c r="I25" s="219"/>
    </row>
    <row r="26" spans="1:12" ht="33" customHeight="1" x14ac:dyDescent="0.2">
      <c r="A26" s="393" t="s">
        <v>162</v>
      </c>
      <c r="B26" s="393"/>
      <c r="C26" s="393"/>
      <c r="D26" s="394"/>
      <c r="E26" s="394"/>
      <c r="F26" s="394"/>
      <c r="G26" s="394"/>
      <c r="H26" s="219"/>
      <c r="I26" s="219"/>
    </row>
    <row r="27" spans="1:12" ht="15" x14ac:dyDescent="0.2">
      <c r="A27" s="221"/>
      <c r="B27" s="221"/>
      <c r="C27" s="221"/>
      <c r="D27" s="394"/>
      <c r="E27" s="394"/>
      <c r="F27" s="394"/>
      <c r="G27" s="394"/>
      <c r="H27" s="219"/>
      <c r="I27" s="219"/>
    </row>
    <row r="28" spans="1:12" x14ac:dyDescent="0.2">
      <c r="A28" s="219"/>
      <c r="B28" s="219"/>
      <c r="C28" s="219"/>
      <c r="D28" s="219"/>
      <c r="E28" s="219"/>
      <c r="F28" s="219"/>
      <c r="G28" s="219"/>
      <c r="H28" s="219"/>
      <c r="I28" s="219"/>
    </row>
    <row r="29" spans="1:12" ht="28.5" customHeight="1" x14ac:dyDescent="0.2">
      <c r="A29" s="389" t="s">
        <v>150</v>
      </c>
      <c r="B29" s="389"/>
      <c r="C29" s="389"/>
      <c r="D29" s="389"/>
      <c r="E29" s="389"/>
      <c r="F29" s="389"/>
      <c r="G29" s="389"/>
      <c r="H29" s="219"/>
      <c r="I29" s="219"/>
    </row>
  </sheetData>
  <sheetProtection password="9D83" sheet="1" objects="1" scenarios="1" selectLockedCells="1"/>
  <mergeCells count="23">
    <mergeCell ref="G5:G8"/>
    <mergeCell ref="C13:C14"/>
    <mergeCell ref="F9:F14"/>
    <mergeCell ref="E3:G3"/>
    <mergeCell ref="A1:F1"/>
    <mergeCell ref="B9:B16"/>
    <mergeCell ref="B5:D8"/>
    <mergeCell ref="E5:E8"/>
    <mergeCell ref="F5:F8"/>
    <mergeCell ref="H15:H16"/>
    <mergeCell ref="B17:F17"/>
    <mergeCell ref="E9:E14"/>
    <mergeCell ref="C9:C10"/>
    <mergeCell ref="C11:C12"/>
    <mergeCell ref="C15:C16"/>
    <mergeCell ref="A29:G29"/>
    <mergeCell ref="D19:G19"/>
    <mergeCell ref="D20:G20"/>
    <mergeCell ref="D23:G23"/>
    <mergeCell ref="A25:G25"/>
    <mergeCell ref="A26:C26"/>
    <mergeCell ref="D26:G27"/>
    <mergeCell ref="B22:G22"/>
  </mergeCells>
  <phoneticPr fontId="4" type="noConversion"/>
  <printOptions horizont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Dénomination</vt:lpstr>
      <vt:lpstr>BUDGET </vt:lpstr>
      <vt:lpstr>BUDGET 2</vt:lpstr>
      <vt:lpstr>Périscolaire mercredi</vt:lpstr>
      <vt:lpstr>Autres jours cas particulier</vt:lpstr>
      <vt:lpstr>Plages</vt:lpstr>
      <vt:lpstr>Récap</vt:lpstr>
      <vt:lpstr>Dénomination!Texte1</vt:lpstr>
      <vt:lpstr>Dénomination!Texte2</vt:lpstr>
      <vt:lpstr>'Autres jours cas particulier'!Zone_d_impression</vt:lpstr>
      <vt:lpstr>'BUDGET '!Zone_d_impression</vt:lpstr>
      <vt:lpstr>Dénomination!Zone_d_impression</vt:lpstr>
      <vt:lpstr>'Périscolaire mercredi'!Zone_d_impression</vt:lpstr>
      <vt:lpstr>Plages!Zone_d_impression</vt:lpstr>
      <vt:lpstr>Récap!Zone_d_impression</vt:lpstr>
    </vt:vector>
  </TitlesOfParts>
  <Company>CAF de Rodez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megar121</dc:creator>
  <cp:lastModifiedBy>Centre</cp:lastModifiedBy>
  <cp:lastPrinted>2017-01-10T10:48:30Z</cp:lastPrinted>
  <dcterms:created xsi:type="dcterms:W3CDTF">2014-07-15T13:15:09Z</dcterms:created>
  <dcterms:modified xsi:type="dcterms:W3CDTF">2017-01-16T13:55:30Z</dcterms:modified>
</cp:coreProperties>
</file>